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31"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B42" i="1"/>
  <c r="B90" i="1" s="1"/>
  <c r="J38" i="1"/>
  <c r="B78" i="1"/>
  <c r="B24" i="3"/>
  <c r="B3" i="4" l="1"/>
  <c r="B5" i="4" s="1"/>
  <c r="B89" i="1"/>
  <c r="B27" i="3"/>
  <c r="B17" i="3"/>
  <c r="C17" i="3" s="1"/>
  <c r="B27" i="1"/>
  <c r="B32" i="1" s="1"/>
  <c r="B6" i="4"/>
  <c r="B7" i="4" s="1"/>
  <c r="B12" i="4" s="1"/>
  <c r="B60" i="1"/>
  <c r="B80" i="1" s="1"/>
  <c r="B81" i="1" s="1"/>
  <c r="B83" i="1" s="1"/>
  <c r="B97" i="1" s="1"/>
  <c r="B91" i="1"/>
  <c r="B35" i="1" l="1"/>
  <c r="B33" i="1"/>
  <c r="B99" i="1" s="1"/>
  <c r="J28" i="1"/>
  <c r="B25" i="3"/>
  <c r="B32" i="3" s="1"/>
  <c r="C32" i="3" s="1"/>
  <c r="B13" i="4"/>
  <c r="B14" i="4" s="1"/>
  <c r="B16" i="4" s="1"/>
  <c r="B114" i="1" s="1"/>
  <c r="B98" i="1"/>
  <c r="B105" i="1" s="1"/>
  <c r="B106" i="1" s="1"/>
  <c r="B110" i="1" s="1"/>
  <c r="B38" i="3" s="1"/>
  <c r="J30" i="1" l="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<sst xmlns="http://schemas.openxmlformats.org/spreadsheetml/2006/main" count="212" uniqueCount="194">
  <si>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</si>
  <si>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</si>
  <si>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</si>
  <si>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</si>
  <si>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</si>
  <si>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</si>
  <si>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</si>
  <si>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</si>
  <si>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</si>
  <si>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</si>
  <si>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</si>
  <si>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</si>
  <si>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</si>
  <si>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</si>
  <si>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</si>
  <si>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</si>
  <si>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</si>
  <si>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</si>
  <si>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</si>
  <si>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</si>
  <si>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</si>
  <si>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</si>
  <si>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</si>
  <si>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</si>
  <si>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</si>
  <si>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</si>
  <si>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</si>
  <si>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</si>
  <si>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</si>
  <si>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</si>
  <si>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</si>
  <si>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</si>
  <si>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</si>
  <si>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</si>
  <si>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</si>
  <si>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</si>
  <si>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</si>
  <si>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</si>
  <si>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</si>
  <si>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</si>
  <si>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</si>
  <si>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</si>
  <si>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</si>
  <si>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</si>
  <si>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</si>
  <si>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</si>
  <si>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</si>
  <si>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</si>
  <si>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</si>
  <si>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</si>
  <si>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</si>
  <si>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</si>
  <si>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</si>
  <si>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</si>
  <si>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</si>
  <si>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</si>
  <si>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</si>
  <si>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</si>
  <si>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</si>
  <si>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</si>
  <si>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</si>
  <si>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</si>
  <si>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</si>
  <si>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</si>
  <si>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</si>
  <si>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</si>
  <si>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</si>
  <si>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</si>
  <si>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</si>
  <si>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</si>
  <si>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</si>
  <si>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</si>
  <si>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</si>
  <si>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</si>
  <si>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</si>
  <si>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</si>
  <si>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</si>
  <si>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</si>
  <si>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</si>
  <si>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</si>
  <si>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</si>
  <si>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</si>
  <si>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</si>
  <si>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</si>
  <si>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</si>
  <si>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</si>
  <si>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</si>
  <si>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</si>
  <si>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</si>
  <si>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</si>
  <si>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</si>
  <si>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</si>
  <si>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</si>
  <si>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</si>
  <si>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</si>
  <si>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</si>
  <si>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</si>
  <si>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</si>
  <si>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</si>
  <si>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</si>
  <si>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</si>
  <si>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</si>
  <si>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</si>
  <si>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</si>
  <si>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</si>
  <si>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</si>
  <si>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</si>
  <si>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</si>
  <si>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</si>
  <si>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</si>
  <si>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</si>
  <si>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</si>
  <si>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</si>
  <si>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</si>
  <si>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</si>
  <si>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</si>
  <si>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</si>
  <si>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</si>
  <si>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</si>
  <si>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</si>
  <si>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</si>
  <si>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</si>
  <si>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</si>
  <si>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</si>
  <si>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</si>
  <si>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</si>
  <si>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</si>
  <si>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</si>
  <si>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</si>
  <si>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</si>
  <si>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</si>
  <si>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</si>
  <si>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</si>
  <si>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</si>
  <si>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</si>
  <si>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</si>
  <si>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</si>
  <si>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</si>
  <si>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</si>
  <si>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</si>
  <si>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</si>
  <si>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</si>
  <si>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</si>
  <si>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</si>
  <si>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</si>
  <si>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</si>
  <si>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</si>
  <si>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</si>
  <si>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</si>
  <si>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</si>
  <si>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</si>
  <si>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</si>
  <si>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</si>
  <si>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</si>
  <si>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</si>
  <si>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</si>
  <si>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</si>
  <si>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</si>
  <si>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</si>
  <si>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</si>
  <si>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</si>
  <si>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</si>
  <si>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</si>
  <si>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</si>
  <si>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</si>
  <si>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</si>
  <si>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</si>
  <si>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</si>
  <si>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</si>
  <si>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</si>
  <si>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</si>
  <si>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</si>
  <si>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</si>
  <si>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</si>
  <si>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</si>
  <si>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</si>
  <si>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</si>
  <si>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</si>
  <si>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</si>
  <si>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</si>
  <si>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</si>
  <si>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</si>
  <si>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</si>
  <si>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$504/month even though your costs may be higher.</t>
    </r>
  </si>
  <si>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</si>
  <si>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</si>
  <si>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</si>
  <si>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</si>
  <si>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</si>
  <si>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</si>
  <si>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Revised February, 2016</t>
  </si>
  <si>
    <t>This worksheet facilitates the calculation of SNAP allotments, based upon figures effective October 1, 2015 through September 30, 2016. It includes updates to the 200% of FPL that went into effect on Feb 1, 2016. As of Jan 4, 2016, there is only one gross income test of 200% FPL in Massachusetts for most SNAP households. A different gross income test applies ot households which include "sanctioned" members; therefore, this worksheet cannot be used for households with sanctioned members. This worksheet is intended only as a guide for advocates assisting families and individuals with the SNAP program.  Actual figures are subject to the approval by USDA.</t>
  </si>
  <si>
    <t>Insurance Costs (homeowners)</t>
  </si>
  <si>
    <t>Property Tax (homeowners)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</si>
</sst>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8">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xf numFmtId="44" fontId="4" fillId="3" borderId="1" xfId="4" applyBorder="1"/>
    <xf numFmtId="0" fontId="1" fillId="0" borderId="0" xfId="0" applyFont="1" applyAlignment="1">
      <alignment wrapText="1"/>
    </xf>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72" sqref="B72"/>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7" t="s">
        <v>175</v>
      </c>
      <c r="B1" s="237"/>
      <c r="C1" s="237"/>
      <c r="D1" s="237"/>
      <c r="E1" s="107" t="s">
        <v>123</v>
      </c>
      <c r="J1" s="142"/>
    </row>
    <row r="2" spans="1:10" ht="20.25" x14ac:dyDescent="0.3">
      <c r="A2" s="235" t="s">
        <v>190</v>
      </c>
      <c r="B2" s="160"/>
      <c r="C2" s="161"/>
      <c r="D2" s="162"/>
      <c r="E2" s="32"/>
      <c r="F2" s="143"/>
      <c r="G2" s="143"/>
    </row>
    <row r="3" spans="1:10" ht="75" customHeight="1" x14ac:dyDescent="0.2">
      <c r="A3" s="238" t="s">
        <v>191</v>
      </c>
      <c r="B3" s="238"/>
      <c r="C3" s="238"/>
      <c r="D3" s="238"/>
      <c r="E3" s="33"/>
    </row>
    <row r="4" spans="1:10" ht="39.75" customHeight="1" x14ac:dyDescent="0.2">
      <c r="A4" s="243" t="s">
        <v>186</v>
      </c>
      <c r="B4" s="243"/>
      <c r="C4" s="243"/>
      <c r="D4" s="243"/>
      <c r="E4" s="33"/>
    </row>
    <row r="5" spans="1:10" x14ac:dyDescent="0.2">
      <c r="A5" s="239"/>
      <c r="B5" s="239"/>
      <c r="C5" s="239"/>
      <c r="D5" s="239"/>
      <c r="E5" s="108"/>
    </row>
    <row r="6" spans="1:10" x14ac:dyDescent="0.2">
      <c r="A6" s="247" t="s">
        <v>161</v>
      </c>
      <c r="B6" s="248"/>
      <c r="C6" s="248"/>
      <c r="D6" s="248"/>
    </row>
    <row r="7" spans="1:10" s="26" customFormat="1" x14ac:dyDescent="0.2">
      <c r="A7" s="248"/>
      <c r="B7" s="248"/>
      <c r="C7" s="248"/>
      <c r="D7" s="248"/>
      <c r="E7" s="31"/>
      <c r="J7" s="142"/>
    </row>
    <row r="8" spans="1:10" x14ac:dyDescent="0.2">
      <c r="A8" s="163"/>
      <c r="B8" s="55"/>
      <c r="C8" s="55"/>
      <c r="D8" s="55"/>
      <c r="E8" s="21"/>
    </row>
    <row r="9" spans="1:10" x14ac:dyDescent="0.2">
      <c r="A9" s="164" t="s">
        <v>167</v>
      </c>
      <c r="B9" s="240"/>
      <c r="C9" s="241"/>
      <c r="D9" s="242"/>
      <c r="E9" s="21"/>
    </row>
    <row r="10" spans="1:10" x14ac:dyDescent="0.2">
      <c r="A10" s="164" t="s">
        <v>168</v>
      </c>
      <c r="B10" s="240"/>
      <c r="C10" s="241"/>
      <c r="D10" s="242"/>
      <c r="E10" s="21"/>
    </row>
    <row r="11" spans="1:10" ht="38.25" customHeight="1" x14ac:dyDescent="0.2">
      <c r="A11" s="164" t="s">
        <v>169</v>
      </c>
      <c r="B11" s="252"/>
      <c r="C11" s="253"/>
      <c r="D11" s="254"/>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184</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&lt;=$3,250","no")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189</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59"/>
      <c r="D44" s="260"/>
      <c r="E44" s="21" t="s">
        <v>37</v>
      </c>
    </row>
    <row r="45" spans="1:10" outlineLevel="1" x14ac:dyDescent="0.2">
      <c r="A45" s="194"/>
      <c r="B45" s="195" t="str">
        <f>IF(B14="y","$35.00"," ")</f>
        <v xml:space="preserve"> </v>
      </c>
      <c r="C45" s="246" t="str">
        <f>IF(B14="y","Standard $155 deduction allowed if expenses are $35-$190/month. Actual amount minus $35' allowed if over $190/mo."," ")</f>
        <v xml:space="preserve"> </v>
      </c>
      <c r="D45" s="246"/>
      <c r="E45" s="21"/>
    </row>
    <row r="46" spans="1:10" s="149" customFormat="1" outlineLevel="1" x14ac:dyDescent="0.2">
      <c r="A46" s="196" t="s">
        <v>131</v>
      </c>
      <c r="B46" s="131">
        <f>IF(Household_SSI="y",IF(B44&gt;189.99,B44-B45,IF(B44-B45&lt;0,0,155)),0)</f>
        <v>0</v>
      </c>
      <c r="C46" s="246"/>
      <c r="D46" s="246"/>
      <c r="E46" s="37"/>
      <c r="J46" s="145"/>
    </row>
    <row r="47" spans="1:10" s="149" customFormat="1" outlineLevel="1" x14ac:dyDescent="0.2">
      <c r="A47" s="257"/>
      <c r="B47" s="258"/>
      <c r="C47" s="246"/>
      <c r="D47" s="246"/>
      <c r="E47" s="37"/>
      <c r="J47" s="155"/>
    </row>
    <row r="48" spans="1:10" outlineLevel="1" x14ac:dyDescent="0.2">
      <c r="A48" s="171"/>
      <c r="B48" s="197"/>
      <c r="C48" s="198"/>
      <c r="D48" s="198"/>
      <c r="E48" s="21"/>
      <c r="J48" s="155"/>
    </row>
    <row r="49" spans="1:10" outlineLevel="1" x14ac:dyDescent="0.2">
      <c r="A49" s="171" t="s">
        <v>68</v>
      </c>
      <c r="B49" s="255" t="s">
        <v>144</v>
      </c>
      <c r="C49" s="256"/>
      <c r="D49" s="55"/>
      <c r="E49" s="21" t="s">
        <v>19</v>
      </c>
    </row>
    <row r="50" spans="1:10" ht="12.75" customHeight="1" outlineLevel="1" x14ac:dyDescent="0.2">
      <c r="A50" s="199" t="s">
        <v>119</v>
      </c>
      <c r="B50" s="127"/>
      <c r="C50" s="65" t="s">
        <v>35</v>
      </c>
      <c r="D50" s="244"/>
      <c r="E50" s="21"/>
    </row>
    <row r="51" spans="1:10" outlineLevel="1" x14ac:dyDescent="0.2">
      <c r="A51" s="199" t="s">
        <v>120</v>
      </c>
      <c r="B51" s="127"/>
      <c r="C51" s="65" t="s">
        <v>35</v>
      </c>
      <c r="D51" s="245"/>
      <c r="E51" s="21"/>
    </row>
    <row r="52" spans="1:10" outlineLevel="1" x14ac:dyDescent="0.2">
      <c r="A52" s="199" t="s">
        <v>121</v>
      </c>
      <c r="B52" s="127"/>
      <c r="C52" s="65" t="s">
        <v>35</v>
      </c>
      <c r="D52" s="245"/>
      <c r="E52" s="21"/>
    </row>
    <row r="53" spans="1:10" ht="13.5" outlineLevel="1" thickBot="1" x14ac:dyDescent="0.25">
      <c r="A53" s="199" t="s">
        <v>122</v>
      </c>
      <c r="B53" s="129"/>
      <c r="C53" s="65" t="s">
        <v>35</v>
      </c>
      <c r="D53" s="245"/>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192</v>
      </c>
      <c r="B68" s="127"/>
      <c r="C68" s="55" t="s">
        <v>35</v>
      </c>
      <c r="D68" s="68"/>
      <c r="E68" s="21" t="s">
        <v>29</v>
      </c>
    </row>
    <row r="69" spans="1:5" outlineLevel="1" x14ac:dyDescent="0.2">
      <c r="A69" s="206" t="s">
        <v>193</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185</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504</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36" t="s">
        <v>60</v>
      </c>
      <c r="J99" s="155"/>
    </row>
    <row r="100" spans="1:10" s="149" customFormat="1" ht="13.5" outlineLevel="1" thickBot="1" x14ac:dyDescent="0.25">
      <c r="A100" s="219"/>
      <c r="B100" s="76"/>
      <c r="C100" s="63"/>
      <c r="D100" s="66"/>
      <c r="E100" s="236"/>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49" t="s">
        <v>77</v>
      </c>
      <c r="B117" s="250"/>
      <c r="C117" s="251"/>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A117:C117"/>
    <mergeCell ref="B11:D11"/>
    <mergeCell ref="B10:D10"/>
    <mergeCell ref="B49:C49"/>
    <mergeCell ref="A47:B47"/>
    <mergeCell ref="C44:D44"/>
    <mergeCell ref="E99:E100"/>
    <mergeCell ref="A1:D1"/>
    <mergeCell ref="A3:D3"/>
    <mergeCell ref="A5:D5"/>
    <mergeCell ref="B9:D9"/>
    <mergeCell ref="A4:D4"/>
    <mergeCell ref="D50:D53"/>
    <mergeCell ref="C45:D47"/>
    <mergeCell ref="A6:D7"/>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F22" sqref="F22"/>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634</v>
      </c>
    </row>
    <row r="11" spans="1:2" x14ac:dyDescent="0.2">
      <c r="A11" t="s">
        <v>112</v>
      </c>
      <c r="B11" s="2">
        <f>SUM(B9:B10)</f>
        <v>857</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194</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41" sqref="A41:C41"/>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2" t="s">
        <v>78</v>
      </c>
      <c r="B1" s="263"/>
      <c r="C1" s="264"/>
    </row>
    <row r="2" spans="1:3" ht="13.5" thickTop="1" x14ac:dyDescent="0.2"/>
    <row r="3" spans="1:3" x14ac:dyDescent="0.2">
      <c r="A3" s="269" t="str">
        <f>IF(Advocate="", "", CONCATENATE("Prepared by: ", Advocate))</f>
        <v/>
      </c>
      <c r="B3" s="269"/>
      <c r="C3" s="269"/>
    </row>
    <row r="4" spans="1:3" x14ac:dyDescent="0.2">
      <c r="A4" s="269" t="str">
        <f>IF(client_name="", "", CONCATENATE("Client: ", client_name))</f>
        <v/>
      </c>
      <c r="B4" s="269"/>
      <c r="C4" s="269"/>
    </row>
    <row r="5" spans="1:3" ht="38.25" customHeight="1" x14ac:dyDescent="0.2">
      <c r="A5" s="268" t="str">
        <f>IF(client_notes="", "", client_notes)</f>
        <v/>
      </c>
      <c r="B5" s="268"/>
      <c r="C5" s="268"/>
    </row>
    <row r="6" spans="1:3" x14ac:dyDescent="0.2">
      <c r="A6" s="51" t="s">
        <v>76</v>
      </c>
      <c r="B6" s="52">
        <f ca="1">TODAY()</f>
        <v>42404</v>
      </c>
      <c r="C6" s="53">
        <f ca="1">NOW()</f>
        <v>42404.554320601848</v>
      </c>
    </row>
    <row r="7" spans="1:3" ht="22.5" customHeight="1" x14ac:dyDescent="0.2">
      <c r="A7" s="261" t="s">
        <v>174</v>
      </c>
      <c r="B7" s="261"/>
      <c r="C7" s="261"/>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7" t="s">
        <v>83</v>
      </c>
    </row>
    <row r="11" spans="1:3" x14ac:dyDescent="0.2">
      <c r="A11" s="45" t="s">
        <v>155</v>
      </c>
      <c r="B11" s="46" t="e">
        <f>Worksheet!B31</f>
        <v>#N/A</v>
      </c>
      <c r="C11" s="267"/>
    </row>
    <row r="12" spans="1:3" x14ac:dyDescent="0.2">
      <c r="A12" s="45" t="s">
        <v>156</v>
      </c>
      <c r="B12" s="46" t="e">
        <f>Worksheet!#REF!</f>
        <v>#REF!</v>
      </c>
      <c r="C12" s="267"/>
    </row>
    <row r="13" spans="1:3" x14ac:dyDescent="0.2">
      <c r="A13" s="45" t="s">
        <v>80</v>
      </c>
      <c r="B13" s="46" t="e">
        <f>Worksheet!B99</f>
        <v>#N/A</v>
      </c>
      <c r="C13" s="267"/>
    </row>
    <row r="14" spans="1:3" x14ac:dyDescent="0.2">
      <c r="A14" s="45" t="s">
        <v>81</v>
      </c>
      <c r="B14" s="46">
        <f>Unearned_Income</f>
        <v>0</v>
      </c>
      <c r="C14" s="267"/>
    </row>
    <row r="15" spans="1:3" x14ac:dyDescent="0.2">
      <c r="A15" s="45" t="s">
        <v>82</v>
      </c>
      <c r="B15" s="46">
        <f>Earned_Income</f>
        <v>0</v>
      </c>
      <c r="C15" s="267"/>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6" t="s">
        <v>183</v>
      </c>
      <c r="B40" s="266"/>
      <c r="C40" s="266"/>
    </row>
    <row r="41" spans="1:3" ht="50.25" customHeight="1" x14ac:dyDescent="0.2">
      <c r="A41" s="265" t="s">
        <v>171</v>
      </c>
      <c r="B41" s="265"/>
      <c r="C41" s="265"/>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B30" sqref="B30"/>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3" t="s">
        <v>58</v>
      </c>
      <c r="B1" s="274"/>
      <c r="C1" s="274"/>
    </row>
    <row r="2" spans="1:3" s="26" customFormat="1" ht="13.5" thickTop="1" x14ac:dyDescent="0.2">
      <c r="A2" s="122"/>
      <c r="B2" s="123"/>
    </row>
    <row r="3" spans="1:3" ht="13.5" thickBot="1" x14ac:dyDescent="0.25">
      <c r="A3" s="271" t="s">
        <v>32</v>
      </c>
      <c r="B3" s="272"/>
      <c r="C3" s="272"/>
    </row>
    <row r="4" spans="1:3" x14ac:dyDescent="0.2">
      <c r="A4" s="115" t="s">
        <v>13</v>
      </c>
      <c r="B4" s="19">
        <v>3250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1" t="s">
        <v>187</v>
      </c>
      <c r="B8" s="272"/>
      <c r="C8" s="272"/>
    </row>
    <row r="9" spans="1:3" s="1" customFormat="1" ht="13.5" thickBot="1" x14ac:dyDescent="0.25">
      <c r="A9" s="116" t="s">
        <v>63</v>
      </c>
      <c r="B9" s="117" t="s">
        <v>8</v>
      </c>
      <c r="C9" s="118"/>
    </row>
    <row r="10" spans="1:3" x14ac:dyDescent="0.2">
      <c r="A10" s="119">
        <v>1</v>
      </c>
      <c r="B10" s="120">
        <v>1276</v>
      </c>
      <c r="C10" s="14"/>
    </row>
    <row r="11" spans="1:3" x14ac:dyDescent="0.2">
      <c r="A11" s="119">
        <v>2</v>
      </c>
      <c r="B11" s="120">
        <v>1726</v>
      </c>
      <c r="C11" s="14"/>
    </row>
    <row r="12" spans="1:3" x14ac:dyDescent="0.2">
      <c r="A12" s="119">
        <v>3</v>
      </c>
      <c r="B12" s="120">
        <v>2177</v>
      </c>
      <c r="C12" s="14"/>
    </row>
    <row r="13" spans="1:3" x14ac:dyDescent="0.2">
      <c r="A13" s="119">
        <v>4</v>
      </c>
      <c r="B13" s="120">
        <v>2628</v>
      </c>
      <c r="C13" s="14"/>
    </row>
    <row r="14" spans="1:3" x14ac:dyDescent="0.2">
      <c r="A14" s="104">
        <v>5</v>
      </c>
      <c r="B14" s="120">
        <v>3078</v>
      </c>
      <c r="C14" s="14"/>
    </row>
    <row r="15" spans="1:3" x14ac:dyDescent="0.2">
      <c r="A15" s="104">
        <v>6</v>
      </c>
      <c r="B15" s="120">
        <v>3529</v>
      </c>
      <c r="C15" s="14"/>
    </row>
    <row r="16" spans="1:3" x14ac:dyDescent="0.2">
      <c r="A16" s="104">
        <v>7</v>
      </c>
      <c r="B16" s="120">
        <v>3980</v>
      </c>
      <c r="C16" s="14"/>
    </row>
    <row r="17" spans="1:3" x14ac:dyDescent="0.2">
      <c r="A17" s="104">
        <v>8</v>
      </c>
      <c r="B17" s="120">
        <v>4430</v>
      </c>
      <c r="C17" s="14"/>
    </row>
    <row r="18" spans="1:3" x14ac:dyDescent="0.2">
      <c r="A18" s="121" t="s">
        <v>9</v>
      </c>
      <c r="B18" s="120">
        <v>451</v>
      </c>
      <c r="C18" s="14" t="s">
        <v>10</v>
      </c>
    </row>
    <row r="19" spans="1:3" x14ac:dyDescent="0.2">
      <c r="A19" s="3"/>
      <c r="B19" s="7"/>
    </row>
    <row r="20" spans="1:3" ht="13.5" thickBot="1" x14ac:dyDescent="0.25">
      <c r="A20" s="270" t="s">
        <v>170</v>
      </c>
      <c r="B20" s="275"/>
      <c r="C20" s="275"/>
    </row>
    <row r="21" spans="1:3" s="1" customFormat="1" ht="13.5" thickBot="1" x14ac:dyDescent="0.25">
      <c r="A21" s="12" t="s">
        <v>63</v>
      </c>
      <c r="B21" s="13" t="s">
        <v>62</v>
      </c>
      <c r="C21" s="13"/>
    </row>
    <row r="22" spans="1:3" x14ac:dyDescent="0.2">
      <c r="A22" s="9">
        <v>1</v>
      </c>
      <c r="B22" s="7">
        <v>1980</v>
      </c>
      <c r="C22" s="4"/>
    </row>
    <row r="23" spans="1:3" x14ac:dyDescent="0.2">
      <c r="A23" s="9">
        <v>2</v>
      </c>
      <c r="B23" s="7">
        <v>2670</v>
      </c>
    </row>
    <row r="24" spans="1:3" x14ac:dyDescent="0.2">
      <c r="A24" s="9">
        <v>3</v>
      </c>
      <c r="B24" s="7">
        <v>3360</v>
      </c>
    </row>
    <row r="25" spans="1:3" x14ac:dyDescent="0.2">
      <c r="A25" s="9">
        <v>4</v>
      </c>
      <c r="B25" s="7">
        <v>4050</v>
      </c>
    </row>
    <row r="26" spans="1:3" x14ac:dyDescent="0.2">
      <c r="A26" s="8">
        <v>5</v>
      </c>
      <c r="B26" s="7">
        <v>4740</v>
      </c>
    </row>
    <row r="27" spans="1:3" x14ac:dyDescent="0.2">
      <c r="A27" s="8">
        <v>6</v>
      </c>
      <c r="B27" s="7">
        <v>5430</v>
      </c>
    </row>
    <row r="28" spans="1:3" x14ac:dyDescent="0.2">
      <c r="A28" s="8">
        <v>7</v>
      </c>
      <c r="B28" s="7">
        <v>6122</v>
      </c>
    </row>
    <row r="29" spans="1:3" x14ac:dyDescent="0.2">
      <c r="A29" s="8">
        <v>8</v>
      </c>
      <c r="B29" s="7">
        <v>6815</v>
      </c>
    </row>
    <row r="30" spans="1:3" x14ac:dyDescent="0.2">
      <c r="A30" s="3" t="s">
        <v>9</v>
      </c>
      <c r="B30" s="7">
        <v>693</v>
      </c>
      <c r="C30" t="s">
        <v>10</v>
      </c>
    </row>
    <row r="32" spans="1:3" ht="13.5" thickBot="1" x14ac:dyDescent="0.25">
      <c r="A32" s="270" t="s">
        <v>22</v>
      </c>
      <c r="B32" s="270"/>
      <c r="C32" s="270"/>
    </row>
    <row r="33" spans="1:3" ht="13.5" thickBot="1" x14ac:dyDescent="0.25">
      <c r="A33" s="12" t="s">
        <v>63</v>
      </c>
      <c r="B33" s="13" t="s">
        <v>11</v>
      </c>
      <c r="C33" s="113"/>
    </row>
    <row r="34" spans="1:3" x14ac:dyDescent="0.2">
      <c r="A34" s="9">
        <v>1</v>
      </c>
      <c r="B34" s="7">
        <v>155</v>
      </c>
    </row>
    <row r="35" spans="1:3" x14ac:dyDescent="0.2">
      <c r="A35" s="9">
        <v>2</v>
      </c>
      <c r="B35" s="7">
        <v>155</v>
      </c>
    </row>
    <row r="36" spans="1:3" x14ac:dyDescent="0.2">
      <c r="A36" s="9">
        <v>3</v>
      </c>
      <c r="B36" s="7">
        <v>155</v>
      </c>
    </row>
    <row r="37" spans="1:3" x14ac:dyDescent="0.2">
      <c r="A37" s="9">
        <v>4</v>
      </c>
      <c r="B37" s="7">
        <v>168</v>
      </c>
    </row>
    <row r="38" spans="1:3" x14ac:dyDescent="0.2">
      <c r="A38" s="8">
        <v>5</v>
      </c>
      <c r="B38" s="7">
        <v>197</v>
      </c>
    </row>
    <row r="39" spans="1:3" x14ac:dyDescent="0.2">
      <c r="A39" s="16" t="s">
        <v>21</v>
      </c>
      <c r="B39" s="7">
        <v>226</v>
      </c>
    </row>
    <row r="40" spans="1:3" x14ac:dyDescent="0.2">
      <c r="A40" s="8"/>
      <c r="B40" s="7"/>
    </row>
    <row r="41" spans="1:3" ht="13.5" thickBot="1" x14ac:dyDescent="0.25">
      <c r="A41" s="270" t="s">
        <v>25</v>
      </c>
      <c r="B41" s="275"/>
      <c r="C41" s="275"/>
    </row>
    <row r="42" spans="1:3" x14ac:dyDescent="0.2">
      <c r="A42" t="s">
        <v>24</v>
      </c>
      <c r="B42" s="17">
        <v>0.2</v>
      </c>
    </row>
    <row r="44" spans="1:3" ht="13.5" thickBot="1" x14ac:dyDescent="0.25">
      <c r="A44" s="270" t="s">
        <v>54</v>
      </c>
      <c r="B44" s="275"/>
      <c r="C44" s="275"/>
    </row>
    <row r="45" spans="1:3" x14ac:dyDescent="0.2">
      <c r="A45" t="s">
        <v>12</v>
      </c>
      <c r="B45" s="2">
        <v>35</v>
      </c>
    </row>
    <row r="47" spans="1:3" ht="13.5" thickBot="1" x14ac:dyDescent="0.25">
      <c r="A47" s="270" t="s">
        <v>87</v>
      </c>
      <c r="B47" s="270"/>
      <c r="C47" s="270"/>
    </row>
    <row r="48" spans="1:3" s="11" customFormat="1" x14ac:dyDescent="0.2">
      <c r="A48" s="11" t="s">
        <v>4</v>
      </c>
      <c r="B48" s="43">
        <v>621</v>
      </c>
      <c r="C48" s="43"/>
    </row>
    <row r="49" spans="1:3" s="11" customFormat="1" x14ac:dyDescent="0.2">
      <c r="A49" s="11" t="s">
        <v>5</v>
      </c>
      <c r="B49" s="43">
        <v>381</v>
      </c>
      <c r="C49" s="43"/>
    </row>
    <row r="50" spans="1:3" s="11" customFormat="1" x14ac:dyDescent="0.2">
      <c r="A50" s="11" t="s">
        <v>17</v>
      </c>
      <c r="B50" s="43">
        <v>0</v>
      </c>
      <c r="C50" s="43"/>
    </row>
    <row r="51" spans="1:3" s="11" customFormat="1" x14ac:dyDescent="0.2">
      <c r="A51" s="11" t="s">
        <v>70</v>
      </c>
      <c r="B51" s="43">
        <v>44</v>
      </c>
      <c r="C51" s="43"/>
    </row>
    <row r="52" spans="1:3" x14ac:dyDescent="0.2">
      <c r="B52" s="19"/>
    </row>
    <row r="53" spans="1:3" ht="13.5" thickBot="1" x14ac:dyDescent="0.25">
      <c r="A53" s="275" t="s">
        <v>15</v>
      </c>
      <c r="B53" s="275"/>
      <c r="C53" s="275"/>
    </row>
    <row r="54" spans="1:3" ht="12.75" customHeight="1" x14ac:dyDescent="0.2">
      <c r="A54" t="s">
        <v>141</v>
      </c>
      <c r="B54" s="2">
        <v>504</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0" t="s">
        <v>188</v>
      </c>
      <c r="B58" s="275"/>
      <c r="C58" s="275"/>
    </row>
    <row r="59" spans="1:3" s="14" customFormat="1" x14ac:dyDescent="0.2">
      <c r="A59" s="14">
        <v>1</v>
      </c>
      <c r="B59" s="15">
        <v>981</v>
      </c>
    </row>
    <row r="60" spans="1:3" s="14" customFormat="1" x14ac:dyDescent="0.2">
      <c r="A60" s="14">
        <v>2</v>
      </c>
      <c r="B60" s="15">
        <v>1328</v>
      </c>
    </row>
    <row r="61" spans="1:3" x14ac:dyDescent="0.2">
      <c r="A61">
        <v>3</v>
      </c>
      <c r="B61" s="4">
        <v>1675</v>
      </c>
    </row>
    <row r="62" spans="1:3" x14ac:dyDescent="0.2">
      <c r="A62">
        <v>4</v>
      </c>
      <c r="B62" s="4">
        <v>2021</v>
      </c>
    </row>
    <row r="63" spans="1:3" x14ac:dyDescent="0.2">
      <c r="A63">
        <v>5</v>
      </c>
      <c r="B63" s="4">
        <v>2368</v>
      </c>
    </row>
    <row r="64" spans="1:3" x14ac:dyDescent="0.2">
      <c r="A64">
        <v>6</v>
      </c>
      <c r="B64" s="4">
        <v>2715</v>
      </c>
    </row>
    <row r="65" spans="1:3" x14ac:dyDescent="0.2">
      <c r="A65">
        <v>7</v>
      </c>
      <c r="B65" s="4">
        <v>3061</v>
      </c>
    </row>
    <row r="66" spans="1:3" x14ac:dyDescent="0.2">
      <c r="A66">
        <v>8</v>
      </c>
      <c r="B66" s="4">
        <v>3408</v>
      </c>
    </row>
    <row r="67" spans="1:3" x14ac:dyDescent="0.2">
      <c r="A67" s="3" t="s">
        <v>6</v>
      </c>
      <c r="B67" s="4">
        <v>347</v>
      </c>
      <c r="C67" s="276" t="s">
        <v>181</v>
      </c>
    </row>
    <row r="68" spans="1:3" x14ac:dyDescent="0.2">
      <c r="C68" s="277"/>
    </row>
    <row r="69" spans="1:3" x14ac:dyDescent="0.2">
      <c r="C69" s="277"/>
    </row>
    <row r="70" spans="1:3" x14ac:dyDescent="0.2">
      <c r="C70" s="10"/>
    </row>
    <row r="71" spans="1:3" ht="13.5" thickBot="1" x14ac:dyDescent="0.25">
      <c r="A71" s="270" t="s">
        <v>53</v>
      </c>
      <c r="B71" s="275"/>
      <c r="C71" s="275"/>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6</v>
      </c>
      <c r="B80" s="5">
        <v>146</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16</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2016-02-04T18:18:28Z</dcterms:modified>
</cp:coreProperties>
</file>