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345" yWindow="-165" windowWidth="20610" windowHeight="11640" tabRatio="738" activeTab="2"/>
  </bookViews>
  <sheets>
    <sheet name="Research Notes" sheetId="54" r:id="rId1"/>
    <sheet name="MA" sheetId="1" r:id="rId2"/>
    <sheet name="BC Service Area Charts" sheetId="56" r:id="rId3"/>
    <sheet name="BC Service Area Total" sheetId="55" r:id="rId4"/>
    <sheet name="1" sheetId="31" r:id="rId5"/>
    <sheet name="2" sheetId="32" r:id="rId6"/>
    <sheet name="3" sheetId="39" r:id="rId7"/>
  </sheets>
  <definedNames>
    <definedName name="_xlnm.Print_Area" localSheetId="2">'BC Service Area Charts'!$A$1:$G$97</definedName>
    <definedName name="_xlnm.Print_Area" localSheetId="3">'BC Service Area Total'!$A$1:$G$126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26" i="56" l="1"/>
  <c r="B27" i="56"/>
  <c r="B28" i="56"/>
  <c r="B29" i="56"/>
  <c r="B30" i="56"/>
  <c r="B31" i="56"/>
  <c r="B32" i="56"/>
  <c r="B33" i="56"/>
  <c r="C32" i="56"/>
  <c r="C31" i="56"/>
  <c r="C30" i="56"/>
  <c r="C29" i="56"/>
  <c r="C28" i="56"/>
  <c r="C27" i="56"/>
  <c r="C26" i="56"/>
  <c r="F76" i="55"/>
  <c r="G65" i="55"/>
  <c r="G66" i="55"/>
  <c r="G67" i="55"/>
  <c r="G68" i="55"/>
  <c r="G69" i="55"/>
  <c r="G70" i="55"/>
  <c r="G71" i="55"/>
  <c r="G72" i="55"/>
  <c r="G73" i="55"/>
  <c r="G74" i="55"/>
  <c r="G75" i="55"/>
  <c r="G64" i="55"/>
  <c r="F57" i="55"/>
  <c r="G42" i="55"/>
  <c r="G43" i="55"/>
  <c r="G44" i="55"/>
  <c r="G45" i="55"/>
  <c r="G46" i="55"/>
  <c r="G47" i="55"/>
  <c r="G48" i="55"/>
  <c r="G49" i="55"/>
  <c r="G50" i="55"/>
  <c r="G51" i="55"/>
  <c r="G52" i="55"/>
  <c r="G53" i="55"/>
  <c r="G54" i="55"/>
  <c r="G55" i="55"/>
  <c r="G56" i="55"/>
  <c r="G41" i="55"/>
  <c r="B117" i="55"/>
  <c r="C101" i="55"/>
  <c r="C102" i="55"/>
  <c r="C103" i="55"/>
  <c r="C104" i="55"/>
  <c r="C105" i="55"/>
  <c r="C106" i="55"/>
  <c r="C107" i="55"/>
  <c r="C108" i="55"/>
  <c r="C109" i="55"/>
  <c r="C110" i="55"/>
  <c r="C111" i="55"/>
  <c r="C112" i="55"/>
  <c r="C113" i="55"/>
  <c r="C114" i="55"/>
  <c r="C115" i="55"/>
  <c r="C116" i="55"/>
  <c r="C100" i="55"/>
  <c r="B95" i="55"/>
  <c r="C78" i="55"/>
  <c r="C79" i="55"/>
  <c r="C80" i="55"/>
  <c r="C81" i="55"/>
  <c r="C82" i="55"/>
  <c r="C83" i="55"/>
  <c r="C84" i="55"/>
  <c r="C85" i="55"/>
  <c r="C86" i="55"/>
  <c r="C87" i="55"/>
  <c r="C88" i="55"/>
  <c r="C89" i="55"/>
  <c r="C90" i="55"/>
  <c r="C91" i="55"/>
  <c r="C92" i="55"/>
  <c r="C93" i="55"/>
  <c r="C94" i="55"/>
  <c r="C77" i="55"/>
  <c r="F26" i="55"/>
  <c r="F27" i="55"/>
  <c r="F28" i="55"/>
  <c r="F29" i="55"/>
  <c r="F30" i="55"/>
  <c r="F25" i="55"/>
  <c r="F15" i="55"/>
  <c r="F16" i="55"/>
  <c r="F17" i="55"/>
  <c r="F18" i="55"/>
  <c r="F19" i="55"/>
  <c r="F14" i="55"/>
  <c r="F8" i="55"/>
  <c r="F7" i="55"/>
  <c r="B67" i="55"/>
  <c r="B68" i="55"/>
  <c r="B69" i="55"/>
  <c r="B70" i="55"/>
  <c r="B71" i="55"/>
  <c r="B72" i="55"/>
  <c r="B66" i="55"/>
  <c r="B56" i="55"/>
  <c r="B57" i="55"/>
  <c r="B58" i="55"/>
  <c r="B59" i="55"/>
  <c r="B60" i="55"/>
  <c r="B61" i="55"/>
  <c r="B55" i="55"/>
  <c r="B44" i="55"/>
  <c r="B43" i="55"/>
  <c r="B38" i="55"/>
  <c r="B37" i="55"/>
  <c r="B27" i="55"/>
  <c r="B28" i="55"/>
  <c r="B29" i="55"/>
  <c r="B30" i="55"/>
  <c r="B31" i="55"/>
  <c r="B32" i="55"/>
  <c r="B26" i="55"/>
  <c r="B15" i="55"/>
  <c r="B16" i="55"/>
  <c r="B17" i="55"/>
  <c r="B18" i="55"/>
  <c r="B19" i="55"/>
  <c r="B20" i="55"/>
  <c r="B14" i="55"/>
  <c r="B8" i="55"/>
  <c r="B7" i="55"/>
  <c r="B73" i="55"/>
  <c r="C72" i="55"/>
  <c r="C71" i="55"/>
  <c r="C70" i="55"/>
  <c r="C69" i="55"/>
  <c r="C68" i="55"/>
  <c r="C67" i="55"/>
  <c r="C66" i="55"/>
  <c r="B62" i="55"/>
  <c r="C61" i="55"/>
  <c r="C60" i="55"/>
  <c r="C59" i="55"/>
  <c r="C58" i="55"/>
  <c r="C57" i="55"/>
  <c r="C56" i="55"/>
  <c r="C55" i="55"/>
  <c r="B49" i="55"/>
  <c r="B50" i="55"/>
  <c r="B51" i="55"/>
  <c r="C50" i="55"/>
  <c r="C49" i="55"/>
  <c r="B45" i="55"/>
  <c r="C44" i="55"/>
  <c r="C43" i="55"/>
  <c r="B39" i="55"/>
  <c r="C38" i="55"/>
  <c r="F35" i="55"/>
  <c r="F36" i="55"/>
  <c r="F37" i="55"/>
  <c r="C37" i="55"/>
  <c r="G36" i="55"/>
  <c r="G35" i="55"/>
  <c r="B33" i="55"/>
  <c r="C32" i="55"/>
  <c r="F31" i="55"/>
  <c r="C31" i="55"/>
  <c r="G30" i="55"/>
  <c r="C30" i="55"/>
  <c r="G29" i="55"/>
  <c r="C29" i="55"/>
  <c r="G28" i="55"/>
  <c r="C28" i="55"/>
  <c r="G27" i="55"/>
  <c r="C27" i="55"/>
  <c r="G26" i="55"/>
  <c r="C26" i="55"/>
  <c r="G25" i="55"/>
  <c r="B21" i="55"/>
  <c r="F20" i="55"/>
  <c r="C20" i="55"/>
  <c r="G19" i="55"/>
  <c r="C19" i="55"/>
  <c r="G18" i="55"/>
  <c r="C18" i="55"/>
  <c r="G17" i="55"/>
  <c r="C17" i="55"/>
  <c r="G16" i="55"/>
  <c r="C16" i="55"/>
  <c r="G15" i="55"/>
  <c r="C15" i="55"/>
  <c r="G14" i="55"/>
  <c r="C14" i="55"/>
  <c r="F9" i="55"/>
  <c r="B9" i="55"/>
  <c r="G8" i="55"/>
  <c r="C8" i="55"/>
  <c r="G7" i="55"/>
  <c r="C7" i="55"/>
  <c r="F64" i="39"/>
  <c r="G63" i="39"/>
  <c r="F52" i="39"/>
  <c r="G51" i="39"/>
  <c r="F36" i="39"/>
  <c r="F35" i="39"/>
  <c r="F31" i="39"/>
  <c r="G30" i="39"/>
  <c r="F20" i="39"/>
  <c r="G19" i="39"/>
  <c r="F9" i="39"/>
  <c r="G8" i="39"/>
  <c r="B73" i="39"/>
  <c r="C72" i="39"/>
  <c r="B62" i="39"/>
  <c r="C61" i="39"/>
  <c r="B104" i="39"/>
  <c r="C103" i="39"/>
  <c r="B89" i="39"/>
  <c r="C88" i="39"/>
  <c r="B50" i="39"/>
  <c r="B49" i="39"/>
  <c r="B33" i="39"/>
  <c r="C32" i="39"/>
  <c r="B21" i="39"/>
  <c r="C20" i="39"/>
  <c r="B9" i="39"/>
  <c r="C8" i="39"/>
  <c r="F68" i="32"/>
  <c r="G67" i="32"/>
  <c r="F52" i="32"/>
  <c r="G51" i="32"/>
  <c r="F36" i="32"/>
  <c r="F35" i="32"/>
  <c r="F31" i="32"/>
  <c r="G30" i="32"/>
  <c r="F20" i="32"/>
  <c r="G19" i="32"/>
  <c r="F9" i="32"/>
  <c r="G8" i="32"/>
  <c r="B73" i="32"/>
  <c r="C72" i="32"/>
  <c r="B62" i="32"/>
  <c r="C61" i="32"/>
  <c r="B103" i="32"/>
  <c r="C102" i="32"/>
  <c r="B88" i="32"/>
  <c r="C87" i="32"/>
  <c r="B50" i="32"/>
  <c r="B49" i="32"/>
  <c r="B33" i="32"/>
  <c r="C32" i="32"/>
  <c r="B21" i="32"/>
  <c r="C20" i="32"/>
  <c r="B9" i="32"/>
  <c r="C8" i="32"/>
  <c r="F64" i="31"/>
  <c r="G63" i="31"/>
  <c r="F54" i="31"/>
  <c r="G53" i="31"/>
  <c r="F36" i="31"/>
  <c r="F35" i="31"/>
  <c r="F31" i="31"/>
  <c r="G30" i="31"/>
  <c r="F20" i="31"/>
  <c r="G19" i="31"/>
  <c r="F9" i="31"/>
  <c r="G8" i="31"/>
  <c r="B73" i="31"/>
  <c r="C72" i="31"/>
  <c r="B62" i="31"/>
  <c r="C61" i="31"/>
  <c r="B111" i="31"/>
  <c r="C110" i="31"/>
  <c r="B94" i="31"/>
  <c r="C93" i="31"/>
  <c r="B50" i="31"/>
  <c r="B49" i="31"/>
  <c r="B33" i="31"/>
  <c r="C32" i="31"/>
  <c r="B21" i="31"/>
  <c r="C20" i="31"/>
  <c r="B9" i="31"/>
  <c r="C8" i="31"/>
  <c r="B199" i="1"/>
  <c r="C179" i="1"/>
  <c r="B173" i="1"/>
  <c r="C154" i="1"/>
  <c r="B147" i="1"/>
  <c r="B146" i="1"/>
  <c r="B142" i="1"/>
  <c r="C137" i="1"/>
  <c r="B131" i="1"/>
  <c r="C127" i="1"/>
  <c r="B121" i="1"/>
  <c r="C119" i="1"/>
  <c r="B111" i="1"/>
  <c r="C106" i="1"/>
  <c r="B100" i="1"/>
  <c r="C94" i="1"/>
  <c r="B89" i="1"/>
  <c r="C70" i="1"/>
  <c r="B38" i="1"/>
  <c r="B37" i="1"/>
  <c r="B33" i="1"/>
  <c r="C28" i="1"/>
  <c r="B21" i="1"/>
  <c r="C15" i="1"/>
  <c r="B9" i="1"/>
  <c r="C26" i="39"/>
  <c r="C29" i="39"/>
  <c r="C14" i="39"/>
  <c r="C94" i="39"/>
  <c r="C15" i="39"/>
  <c r="C93" i="39"/>
  <c r="C96" i="39"/>
  <c r="C55" i="39"/>
  <c r="G44" i="32"/>
  <c r="C26" i="32"/>
  <c r="C14" i="32"/>
  <c r="C68" i="32"/>
  <c r="C66" i="32"/>
  <c r="C70" i="32"/>
  <c r="C15" i="32"/>
  <c r="C94" i="32"/>
  <c r="C16" i="32"/>
  <c r="C18" i="32"/>
  <c r="C29" i="32"/>
  <c r="C98" i="32"/>
  <c r="C57" i="32"/>
  <c r="G42" i="32"/>
  <c r="G47" i="32"/>
  <c r="G59" i="32"/>
  <c r="C66" i="31"/>
  <c r="C27" i="31"/>
  <c r="C29" i="31"/>
  <c r="C68" i="31"/>
  <c r="G25" i="31"/>
  <c r="C15" i="31"/>
  <c r="C102" i="31"/>
  <c r="G27" i="31"/>
  <c r="B39" i="1"/>
  <c r="C38" i="1"/>
  <c r="C70" i="31"/>
  <c r="C17" i="31"/>
  <c r="C100" i="31"/>
  <c r="C106" i="31"/>
  <c r="G26" i="31"/>
  <c r="G28" i="31"/>
  <c r="G45" i="31"/>
  <c r="G59" i="31"/>
  <c r="G16" i="32"/>
  <c r="G27" i="32"/>
  <c r="C27" i="32"/>
  <c r="C31" i="32"/>
  <c r="C78" i="32"/>
  <c r="C92" i="32"/>
  <c r="C96" i="32"/>
  <c r="C100" i="32"/>
  <c r="C55" i="32"/>
  <c r="C59" i="32"/>
  <c r="G63" i="32"/>
  <c r="C17" i="39"/>
  <c r="C57" i="39"/>
  <c r="C67" i="39"/>
  <c r="G27" i="39"/>
  <c r="C98" i="39"/>
  <c r="G59" i="39"/>
  <c r="C27" i="39"/>
  <c r="C31" i="39"/>
  <c r="C80" i="39"/>
  <c r="C95" i="39"/>
  <c r="C97" i="39"/>
  <c r="C100" i="39"/>
  <c r="C59" i="39"/>
  <c r="G14" i="32"/>
  <c r="G18" i="32"/>
  <c r="G25" i="32"/>
  <c r="G29" i="32"/>
  <c r="G41" i="32"/>
  <c r="G43" i="32"/>
  <c r="G45" i="32"/>
  <c r="G49" i="32"/>
  <c r="G57" i="32"/>
  <c r="G61" i="32"/>
  <c r="G65" i="32"/>
  <c r="C82" i="32"/>
  <c r="G15" i="31"/>
  <c r="G29" i="31"/>
  <c r="C14" i="31"/>
  <c r="C16" i="31"/>
  <c r="C18" i="31"/>
  <c r="C26" i="31"/>
  <c r="C28" i="31"/>
  <c r="C31" i="31"/>
  <c r="C84" i="31"/>
  <c r="C104" i="31"/>
  <c r="C108" i="31"/>
  <c r="C56" i="31"/>
  <c r="G61" i="31"/>
  <c r="G57" i="39"/>
  <c r="G61" i="39"/>
  <c r="C69" i="39"/>
  <c r="G7" i="39"/>
  <c r="G16" i="39"/>
  <c r="G25" i="39"/>
  <c r="G29" i="39"/>
  <c r="G42" i="39"/>
  <c r="C16" i="39"/>
  <c r="C19" i="39"/>
  <c r="C84" i="39"/>
  <c r="C99" i="39"/>
  <c r="C101" i="39"/>
  <c r="G58" i="39"/>
  <c r="G60" i="39"/>
  <c r="G62" i="39"/>
  <c r="G41" i="39"/>
  <c r="G44" i="39"/>
  <c r="G46" i="39"/>
  <c r="G48" i="39"/>
  <c r="G43" i="39"/>
  <c r="G45" i="39"/>
  <c r="G47" i="39"/>
  <c r="G50" i="39"/>
  <c r="G26" i="39"/>
  <c r="G28" i="39"/>
  <c r="G14" i="39"/>
  <c r="G18" i="39"/>
  <c r="C66" i="39"/>
  <c r="C68" i="39"/>
  <c r="C71" i="39"/>
  <c r="G58" i="32"/>
  <c r="G60" i="32"/>
  <c r="G62" i="32"/>
  <c r="G64" i="32"/>
  <c r="G66" i="32"/>
  <c r="G46" i="32"/>
  <c r="G48" i="32"/>
  <c r="G50" i="32"/>
  <c r="G26" i="32"/>
  <c r="G28" i="32"/>
  <c r="G15" i="32"/>
  <c r="G17" i="32"/>
  <c r="G7" i="32"/>
  <c r="C67" i="32"/>
  <c r="C69" i="32"/>
  <c r="C71" i="32"/>
  <c r="C88" i="31"/>
  <c r="G49" i="31"/>
  <c r="C58" i="31"/>
  <c r="G17" i="31"/>
  <c r="G60" i="31"/>
  <c r="G62" i="31"/>
  <c r="G43" i="31"/>
  <c r="G47" i="31"/>
  <c r="G51" i="31"/>
  <c r="G44" i="31"/>
  <c r="G46" i="31"/>
  <c r="G48" i="31"/>
  <c r="G50" i="31"/>
  <c r="G52" i="31"/>
  <c r="G14" i="31"/>
  <c r="G16" i="31"/>
  <c r="G18" i="31"/>
  <c r="G7" i="31"/>
  <c r="C67" i="31"/>
  <c r="C69" i="31"/>
  <c r="C71" i="31"/>
  <c r="C198" i="1"/>
  <c r="C196" i="1"/>
  <c r="C194" i="1"/>
  <c r="C192" i="1"/>
  <c r="C190" i="1"/>
  <c r="C188" i="1"/>
  <c r="C186" i="1"/>
  <c r="C184" i="1"/>
  <c r="C182" i="1"/>
  <c r="C180" i="1"/>
  <c r="C178" i="1"/>
  <c r="C197" i="1"/>
  <c r="C195" i="1"/>
  <c r="C193" i="1"/>
  <c r="C191" i="1"/>
  <c r="C189" i="1"/>
  <c r="C187" i="1"/>
  <c r="C185" i="1"/>
  <c r="C183" i="1"/>
  <c r="C181" i="1"/>
  <c r="C152" i="1"/>
  <c r="C171" i="1"/>
  <c r="C169" i="1"/>
  <c r="C167" i="1"/>
  <c r="C165" i="1"/>
  <c r="C163" i="1"/>
  <c r="C161" i="1"/>
  <c r="C159" i="1"/>
  <c r="C157" i="1"/>
  <c r="C155" i="1"/>
  <c r="C153" i="1"/>
  <c r="C172" i="1"/>
  <c r="C170" i="1"/>
  <c r="C168" i="1"/>
  <c r="C166" i="1"/>
  <c r="C164" i="1"/>
  <c r="C162" i="1"/>
  <c r="C160" i="1"/>
  <c r="C158" i="1"/>
  <c r="C156" i="1"/>
  <c r="C136" i="1"/>
  <c r="C140" i="1"/>
  <c r="C138" i="1"/>
  <c r="C141" i="1"/>
  <c r="C139" i="1"/>
  <c r="C126" i="1"/>
  <c r="C130" i="1"/>
  <c r="C128" i="1"/>
  <c r="C125" i="1"/>
  <c r="C129" i="1"/>
  <c r="C104" i="1"/>
  <c r="C102" i="39"/>
  <c r="C93" i="32"/>
  <c r="C95" i="32"/>
  <c r="C97" i="32"/>
  <c r="C99" i="32"/>
  <c r="C101" i="32"/>
  <c r="C101" i="31"/>
  <c r="C103" i="31"/>
  <c r="C105" i="31"/>
  <c r="C107" i="31"/>
  <c r="C109" i="31"/>
  <c r="C68" i="1"/>
  <c r="C87" i="1"/>
  <c r="C85" i="1"/>
  <c r="C83" i="1"/>
  <c r="C81" i="1"/>
  <c r="C79" i="1"/>
  <c r="C77" i="1"/>
  <c r="C75" i="1"/>
  <c r="C73" i="1"/>
  <c r="C71" i="1"/>
  <c r="C69" i="1"/>
  <c r="C88" i="1"/>
  <c r="C86" i="1"/>
  <c r="C84" i="1"/>
  <c r="C82" i="1"/>
  <c r="C80" i="1"/>
  <c r="C78" i="1"/>
  <c r="C76" i="1"/>
  <c r="C74" i="1"/>
  <c r="C72" i="1"/>
  <c r="C56" i="39"/>
  <c r="C58" i="39"/>
  <c r="C60" i="39"/>
  <c r="C56" i="32"/>
  <c r="C58" i="32"/>
  <c r="C60" i="32"/>
  <c r="C55" i="31"/>
  <c r="C57" i="31"/>
  <c r="C60" i="31"/>
  <c r="C93" i="1"/>
  <c r="C78" i="39"/>
  <c r="C82" i="39"/>
  <c r="C86" i="39"/>
  <c r="C79" i="39"/>
  <c r="C81" i="39"/>
  <c r="C83" i="39"/>
  <c r="C85" i="39"/>
  <c r="C87" i="39"/>
  <c r="C28" i="39"/>
  <c r="C30" i="39"/>
  <c r="C18" i="39"/>
  <c r="C7" i="39"/>
  <c r="B51" i="39"/>
  <c r="C50" i="39"/>
  <c r="F37" i="39"/>
  <c r="G35" i="39"/>
  <c r="C70" i="39"/>
  <c r="G15" i="39"/>
  <c r="G17" i="39"/>
  <c r="G49" i="39"/>
  <c r="C77" i="32"/>
  <c r="C80" i="32"/>
  <c r="C84" i="32"/>
  <c r="C79" i="32"/>
  <c r="C81" i="32"/>
  <c r="C83" i="32"/>
  <c r="C86" i="32"/>
  <c r="C28" i="32"/>
  <c r="C30" i="32"/>
  <c r="C17" i="32"/>
  <c r="C19" i="32"/>
  <c r="C7" i="32"/>
  <c r="B51" i="32"/>
  <c r="C49" i="32"/>
  <c r="F37" i="32"/>
  <c r="G36" i="32"/>
  <c r="C85" i="32"/>
  <c r="C86" i="31"/>
  <c r="C90" i="31"/>
  <c r="C83" i="31"/>
  <c r="C85" i="31"/>
  <c r="C87" i="31"/>
  <c r="C89" i="31"/>
  <c r="C92" i="31"/>
  <c r="C30" i="31"/>
  <c r="C19" i="31"/>
  <c r="C7" i="31"/>
  <c r="B51" i="31"/>
  <c r="C49" i="31"/>
  <c r="F37" i="31"/>
  <c r="G36" i="31"/>
  <c r="C91" i="31"/>
  <c r="C59" i="31"/>
  <c r="B148" i="1"/>
  <c r="C147" i="1"/>
  <c r="C120" i="1"/>
  <c r="C97" i="1"/>
  <c r="C99" i="1"/>
  <c r="C95" i="1"/>
  <c r="C109" i="1"/>
  <c r="C107" i="1"/>
  <c r="C105" i="1"/>
  <c r="C110" i="1"/>
  <c r="C108" i="1"/>
  <c r="C98" i="1"/>
  <c r="C96" i="1"/>
  <c r="B64" i="1"/>
  <c r="C37" i="1"/>
  <c r="C26" i="1"/>
  <c r="C29" i="1"/>
  <c r="C31" i="1"/>
  <c r="C27" i="1"/>
  <c r="C32" i="1"/>
  <c r="C30" i="1"/>
  <c r="C20" i="1"/>
  <c r="C14" i="1"/>
  <c r="C18" i="1"/>
  <c r="C19" i="1"/>
  <c r="C16" i="1"/>
  <c r="C17" i="1"/>
  <c r="C8" i="1"/>
  <c r="C7" i="1"/>
  <c r="C146" i="1"/>
  <c r="C49" i="39"/>
  <c r="G36" i="39"/>
  <c r="C50" i="32"/>
  <c r="G35" i="32"/>
  <c r="C50" i="31"/>
  <c r="G35" i="31"/>
  <c r="C45" i="1"/>
  <c r="C47" i="1"/>
  <c r="C49" i="1"/>
  <c r="C51" i="1"/>
  <c r="C53" i="1"/>
  <c r="C55" i="1"/>
  <c r="C57" i="1"/>
  <c r="C59" i="1"/>
  <c r="C61" i="1"/>
  <c r="C63" i="1"/>
  <c r="C44" i="1"/>
  <c r="C46" i="1"/>
  <c r="C48" i="1"/>
  <c r="C50" i="1"/>
  <c r="C52" i="1"/>
  <c r="C54" i="1"/>
  <c r="C56" i="1"/>
  <c r="C58" i="1"/>
  <c r="C60" i="1"/>
  <c r="C62" i="1"/>
  <c r="C43" i="1"/>
</calcChain>
</file>

<file path=xl/sharedStrings.xml><?xml version="1.0" encoding="utf-8"?>
<sst xmlns="http://schemas.openxmlformats.org/spreadsheetml/2006/main" count="1137" uniqueCount="156">
  <si>
    <t>English Proficiency</t>
  </si>
  <si>
    <t>Population</t>
  </si>
  <si>
    <t>Percent</t>
  </si>
  <si>
    <t>English Proficient</t>
  </si>
  <si>
    <t>Limited English Proficiency</t>
  </si>
  <si>
    <t>Total</t>
  </si>
  <si>
    <t>Income to Poverty Ratio</t>
  </si>
  <si>
    <t>Estimate</t>
  </si>
  <si>
    <t>501% and Over</t>
  </si>
  <si>
    <t>Missing Data</t>
  </si>
  <si>
    <t>Income to Poverty Ratio of LEP Population</t>
  </si>
  <si>
    <t>Language Spoken of LEP Population</t>
  </si>
  <si>
    <t>Language Spoken</t>
  </si>
  <si>
    <t>Spanish</t>
  </si>
  <si>
    <t>Portuguese</t>
  </si>
  <si>
    <t>Chinese</t>
  </si>
  <si>
    <t>French Creole</t>
  </si>
  <si>
    <t>Vietnamese</t>
  </si>
  <si>
    <t>Russian</t>
  </si>
  <si>
    <t>French</t>
  </si>
  <si>
    <t>Italian</t>
  </si>
  <si>
    <t>Cambodian</t>
  </si>
  <si>
    <t>Cantonese</t>
  </si>
  <si>
    <t>Arabic</t>
  </si>
  <si>
    <t>Korean</t>
  </si>
  <si>
    <t>Polish</t>
  </si>
  <si>
    <t>Greek</t>
  </si>
  <si>
    <t>Mandarin</t>
  </si>
  <si>
    <t>Albanian</t>
  </si>
  <si>
    <t>Hindi</t>
  </si>
  <si>
    <t>Japanese</t>
  </si>
  <si>
    <t>Kru, Ibo, Yoruba</t>
  </si>
  <si>
    <t>Tagalog</t>
  </si>
  <si>
    <t>Other</t>
  </si>
  <si>
    <t>English Proficiency of Total Population</t>
  </si>
  <si>
    <t>Income to Poverty Ratio of Total Population</t>
  </si>
  <si>
    <t>0-100%</t>
  </si>
  <si>
    <t>101%-200%</t>
  </si>
  <si>
    <t>201%-300%</t>
  </si>
  <si>
    <t>301%-400%</t>
  </si>
  <si>
    <t>401%-500%</t>
  </si>
  <si>
    <t>LEP Population: Income Under 200% of Poverty</t>
  </si>
  <si>
    <t>Language Spoken of LEP Population Under 200% Of Poverty</t>
  </si>
  <si>
    <t>Massachusetts</t>
  </si>
  <si>
    <t>Age Distribution of LEP Population</t>
  </si>
  <si>
    <t>Age</t>
  </si>
  <si>
    <t>5 to 17 Years</t>
  </si>
  <si>
    <t>18 to 24 Years</t>
  </si>
  <si>
    <t>25 to 34 Years</t>
  </si>
  <si>
    <t>35 to 44 Years</t>
  </si>
  <si>
    <t>45 to 54 Years</t>
  </si>
  <si>
    <t>55 to 64 Years</t>
  </si>
  <si>
    <t>65 Years and Over</t>
  </si>
  <si>
    <t>Age Distribution of LEP Population Under 200% Of Poverty</t>
  </si>
  <si>
    <t>Household</t>
  </si>
  <si>
    <t>Not Linguistically Isolated</t>
  </si>
  <si>
    <t>Income to Poverty Ratio of All Family Households</t>
  </si>
  <si>
    <t>Income to Poverty Ratio of All Linguistically Isolated Family Households</t>
  </si>
  <si>
    <t>Linguistically Isolated</t>
  </si>
  <si>
    <t>Linguistic Isolation of Family Households Under 200% of Poverty</t>
  </si>
  <si>
    <t>Language Spoken of Linguistically Isolated Family Households</t>
  </si>
  <si>
    <t>Language Spoken of Linguistically Isolated Family Households Under 200% Of Poverty</t>
  </si>
  <si>
    <t>Geography</t>
  </si>
  <si>
    <t>German</t>
  </si>
  <si>
    <t>Gujarati</t>
  </si>
  <si>
    <t>Persian</t>
  </si>
  <si>
    <t>Bengali</t>
  </si>
  <si>
    <t>Urdu</t>
  </si>
  <si>
    <t>Ukrainian</t>
  </si>
  <si>
    <t>Thai</t>
  </si>
  <si>
    <t>Cushite</t>
  </si>
  <si>
    <t>Panjabi</t>
  </si>
  <si>
    <t>PUMA 2600</t>
  </si>
  <si>
    <t>Dedham CDP</t>
  </si>
  <si>
    <t>Dedham town</t>
  </si>
  <si>
    <t>Dover CDP</t>
  </si>
  <si>
    <t>Dover town</t>
  </si>
  <si>
    <t>Lincoln town</t>
  </si>
  <si>
    <t>Needham CDP</t>
  </si>
  <si>
    <t>Needham town</t>
  </si>
  <si>
    <t>Remainder of Dover town</t>
  </si>
  <si>
    <t>Wellesley CDP</t>
  </si>
  <si>
    <t>Wellesley town</t>
  </si>
  <si>
    <t>Weston town</t>
  </si>
  <si>
    <t>Tamil</t>
  </si>
  <si>
    <t>PUMA 2700</t>
  </si>
  <si>
    <t>Arlington CDP</t>
  </si>
  <si>
    <t>Arlington town</t>
  </si>
  <si>
    <t>Belmont CDP</t>
  </si>
  <si>
    <t>Belmont town</t>
  </si>
  <si>
    <t>Lexington CDP</t>
  </si>
  <si>
    <t>Lexington town</t>
  </si>
  <si>
    <t>Waltham city</t>
  </si>
  <si>
    <t>Watertown city</t>
  </si>
  <si>
    <t>Armenian</t>
  </si>
  <si>
    <t>Amharic</t>
  </si>
  <si>
    <t>PUMA 3400</t>
  </si>
  <si>
    <t>Brookline CDP</t>
  </si>
  <si>
    <t>Brookline town</t>
  </si>
  <si>
    <t>Newton city</t>
  </si>
  <si>
    <t>Hebrew</t>
  </si>
  <si>
    <t>Nepali</t>
  </si>
  <si>
    <t>Linguistic Isolation of All Households</t>
  </si>
  <si>
    <t>Mon-Khmer, Cambodian</t>
  </si>
  <si>
    <t>Sinhalese</t>
  </si>
  <si>
    <t>*Universe: Total population 5 years and over in MA</t>
  </si>
  <si>
    <t>Limited English Proficiency (LEP) Population</t>
  </si>
  <si>
    <r>
      <rPr>
        <b/>
        <sz val="11"/>
        <color indexed="8"/>
        <rFont val="Calibri"/>
        <family val="2"/>
      </rPr>
      <t>Definition</t>
    </r>
    <r>
      <rPr>
        <sz val="11"/>
        <color theme="1"/>
        <rFont val="Calibri"/>
        <family val="2"/>
        <scheme val="minor"/>
      </rPr>
      <t>: People whose ability to speak English is "well" "not well" or "not at all."</t>
    </r>
  </si>
  <si>
    <t>Linguistic Isolation:</t>
  </si>
  <si>
    <r>
      <rPr>
        <b/>
        <sz val="11"/>
        <color indexed="8"/>
        <rFont val="Calibri"/>
        <family val="2"/>
      </rPr>
      <t>Definition</t>
    </r>
    <r>
      <rPr>
        <sz val="11"/>
        <color theme="1"/>
        <rFont val="Calibri"/>
        <family val="2"/>
        <scheme val="minor"/>
      </rPr>
      <t xml:space="preserve">: A household that is linguistically isolated is one in which no one 14 years of age and over speaks English very well.  This categorization is established by the US Census Bureau. </t>
    </r>
  </si>
  <si>
    <t>Technically "linguistic isolation" is a household variable. In order to get the details of the income-to-poverty ratio and the languages spoken by households, which are population records,  we use the householder's information to represent each household.</t>
  </si>
  <si>
    <t>* Due to the data limitation, only family households have the same poverty-to-income ratio for every member in the households. Therefore, non-family households are excluded.</t>
  </si>
  <si>
    <t>* The household language is represented by the language spoken by the householder.</t>
  </si>
  <si>
    <t>Source: 2007-2011 American Community Survey, Public Use Microdata Sample (PUMS), BRA Research Division Analysis</t>
  </si>
  <si>
    <r>
      <t xml:space="preserve">This analysis is conducted to understand and describe the population with limited English proficiency and live below a certain level of poverty. The proper sourcing of this material is </t>
    </r>
    <r>
      <rPr>
        <i/>
        <sz val="11"/>
        <color indexed="8"/>
        <rFont val="Calibri"/>
        <family val="2"/>
      </rPr>
      <t>2007-2011 American Community Survey, Public Use Microdata Sample (PUMS), BRA Research Division Analysis</t>
    </r>
    <r>
      <rPr>
        <sz val="11"/>
        <color theme="1"/>
        <rFont val="Calibri"/>
        <family val="2"/>
        <scheme val="minor"/>
      </rPr>
      <t>. Due to geographic limitation, for the analysis we used the data by Public Use Microdata Areas (PUMA). In many cases, multiple cities are in a PUMA. The cities/towns listed on the page are included with the PUMA referenced on each tab. Please note other towns could also be a part of each PUMA. See the accompanying PUMA map for Massachusetts.</t>
    </r>
  </si>
  <si>
    <t>Glossary:</t>
  </si>
  <si>
    <t xml:space="preserve">Linguistically Isolated Households: A household that is linguistically isolated is one in which no one 14 years of age and over speaks English very well.  This categorization is established by the US Census Bureau. </t>
  </si>
  <si>
    <t>Income-to-Poverty Ratio: People and families are classified as being in poverty if their income is less than their poverty threshold, which is based in part on household size. Households at 100% or less of the poverty threshold are in poverty. Household 200% of the poverty threshold are two times above the poverty line for their respective household size, and so on.</t>
  </si>
  <si>
    <t>Introduction:</t>
  </si>
  <si>
    <t>*Universe: All households exclude group quarters/vacant units</t>
  </si>
  <si>
    <t>English Proficiency of Total Population between 0-100% of Poverty</t>
  </si>
  <si>
    <t>English Proficiency of  Population between 101%-200% of Poverty</t>
  </si>
  <si>
    <t>English Proficiency of Total Population between 101%-200% of Poverty</t>
  </si>
  <si>
    <t>English Proficiency of  Population between 0%-100% of Poverty</t>
  </si>
  <si>
    <t>Universe: Linguistically isolated family households</t>
  </si>
  <si>
    <t>*Universe: Total population 5 years and over in PUMA=1400</t>
  </si>
  <si>
    <t>*Universe: Total population 5 years and over in PUMA=2600</t>
  </si>
  <si>
    <t>*Universe: Total population 5 years and over in PUMA=2700</t>
  </si>
  <si>
    <t>*Universe: Total population 5 years and over in PUMA=3400</t>
  </si>
  <si>
    <t>Limited English Proficiency:  "Limited English proficiency" refers to the respondent's assessment of their own ability to speak English, from "very well" to "not at all." In this analysis, we grouped "English only" and "very well"" into "English proficient"; "well", "not well" and "not at all" into "limited English proficiency."   This categorization was used at the request of the Volunteer Lawyer's Project.</t>
  </si>
  <si>
    <t>Boston College Legal Assistance Bureau Service Area LEP Population by Poverty</t>
  </si>
  <si>
    <t>Geography included: PUMA 2600, 2700, 3400</t>
  </si>
  <si>
    <t xml:space="preserve">Geography NOT included that is in  Boston College Legal Assistance service area: </t>
  </si>
  <si>
    <t>Georgraphy included that is NOT in Boston College Legal Assistance service area: Dover, Lincoln, Lexington, Dedham, Arlington</t>
  </si>
  <si>
    <t>Limtied English Proficient</t>
  </si>
  <si>
    <t>Limited English Proficent</t>
  </si>
  <si>
    <t>Language ability is based on the respondent's subjective assessment of their own fluency. Only includes individuals ages 5 and older.</t>
  </si>
  <si>
    <t>English Proficiency of Population between 0%-100% of Poverty</t>
  </si>
  <si>
    <t>English Proficiency of Population between 101-200% of Poverty</t>
  </si>
  <si>
    <t>Chinese* (Cantonese and Mandarin)</t>
  </si>
  <si>
    <t>Other**</t>
  </si>
  <si>
    <t>Notes on Data Limitations:</t>
  </si>
  <si>
    <t>1)  Due to data limitations, these figures are not exact and have a large margin of error. The data gives an accurate picture of general trends, but is not meant to be used for exact numbers or percentages.</t>
  </si>
  <si>
    <t>2)  Due to US Census definitions, "Chinese" includes both Mandarin and Cantonese speakers.*</t>
  </si>
  <si>
    <t>3)  Due to the data limitation,"Other" may include some languages listed above.**</t>
  </si>
  <si>
    <t xml:space="preserve">4)  Due to geographic limitations, for the analysis we used the data by Public Use Microdata Areas (PUMA).  In many cases, multiple cities are in a PUMA.  Please note other towns could also be a part of each PUMA. </t>
  </si>
  <si>
    <r>
      <rPr>
        <b/>
        <sz val="12"/>
        <color theme="1"/>
        <rFont val="Calibri"/>
        <family val="2"/>
        <scheme val="minor"/>
      </rPr>
      <t>Source:</t>
    </r>
    <r>
      <rPr>
        <sz val="12"/>
        <color theme="1"/>
        <rFont val="Calibri"/>
        <family val="2"/>
        <scheme val="minor"/>
      </rPr>
      <t xml:space="preserve"> 2007-2011 American Community Survey, Public Use Microdata Sample (PUMS), BRA Research Division Analysis</t>
    </r>
  </si>
  <si>
    <t>Boston College Legal Assistance Bureau Service Area - Limited English Proficient Data with Poverty Overlay</t>
  </si>
  <si>
    <r>
      <rPr>
        <b/>
        <sz val="12"/>
        <color theme="1"/>
        <rFont val="Calibri"/>
        <family val="2"/>
        <scheme val="minor"/>
      </rPr>
      <t>Geography included:</t>
    </r>
    <r>
      <rPr>
        <sz val="12"/>
        <color theme="1"/>
        <rFont val="Calibri"/>
        <family val="2"/>
        <scheme val="minor"/>
      </rPr>
      <t xml:space="preserve"> PUMA  2600, 2700, 3400</t>
    </r>
  </si>
  <si>
    <t>Limited English Proficient</t>
  </si>
  <si>
    <t xml:space="preserve">17.3% of people in BC Legal Assistance Bureau's service area who live between 101-200% of the federal poverty line are LEP.  </t>
  </si>
  <si>
    <t xml:space="preserve">16.3% of people in BC Legal Assistance Bureau's service area who live below 100% of the federal poverty line are LEP and financially eligible for services. </t>
  </si>
  <si>
    <t>The above chart shows number and percentage of LEP individuals in various income brackets based on the federal poverty guidelines. Compared to 6.6% of people who live in BC Legal Assistance Bureau's service area below the federal poverty line, 13.7% of LEP people who live in BC Legal Assistance Bureau service area live below the federal poverty line. This shows that LEP individuals are more than 2 times as likely to live in poverty and be eligible for legal aid.</t>
  </si>
  <si>
    <r>
      <t>The above percentages are based on federal poverty guidelines. If a person's income is within 0-100%, then they live below the federal poverty line. According to this data, 6.6% of the people who live in</t>
    </r>
    <r>
      <rPr>
        <sz val="12"/>
        <color theme="1"/>
        <rFont val="Calibri"/>
        <family val="2"/>
        <scheme val="minor"/>
      </rPr>
      <t xml:space="preserve"> BC Legal Assistance Bureau's service area live below the federal poverty line.</t>
    </r>
  </si>
  <si>
    <r>
      <rPr>
        <b/>
        <sz val="12"/>
        <color theme="1"/>
        <rFont val="Calibri"/>
        <family val="2"/>
        <scheme val="minor"/>
      </rPr>
      <t>Geography included that is NOT in the BC Legal Assistance Bureau's service area:</t>
    </r>
    <r>
      <rPr>
        <sz val="12"/>
        <color theme="1"/>
        <rFont val="Calibri"/>
        <family val="2"/>
        <scheme val="minor"/>
      </rPr>
      <t xml:space="preserve">  Dover, Lincoln, Lexington, Dedham, Arlington</t>
    </r>
  </si>
  <si>
    <t xml:space="preserve">Geography NOT included that is in the BC Legal Assistance Bureau's service area: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</si>
</sst>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9"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sz val="10"/>
      <name val="Arial"/>
      <family val="2"/>
    </font>
    <font>
      <b/>
      <sz val="11"/>
      <color indexed="8"/>
      <name val="Calibri"/>
      <family val="2"/>
    </font>
    <font>
      <i/>
      <sz val="11"/>
      <color indexed="8"/>
      <name val="Calibri"/>
      <family val="2"/>
    </font>
    <font>
      <u/>
      <sz val="11"/>
      <color theme="10"/>
      <name val="Calibri"/>
      <family val="2"/>
      <scheme val="minor"/>
    </font>
    <font>
      <u/>
      <sz val="11"/>
      <color theme="11"/>
      <name val="Calibri"/>
      <family val="2"/>
      <scheme val="minor"/>
    </font>
    <font>
      <sz val="11"/>
      <color rgb="FF000000"/>
      <name val="Calibri"/>
      <family val="2"/>
      <scheme val="minor"/>
    </font>
    <font>
      <sz val="8"/>
      <name val="Calibri"/>
      <family val="2"/>
      <scheme val="minor"/>
    </font>
    <font>
      <b/>
      <sz val="12"/>
      <color theme="1"/>
      <name val="Calibri"/>
      <family val="2"/>
      <scheme val="minor"/>
    </font>
    <font>
      <b/>
      <sz val="18"/>
      <color theme="1"/>
      <name val="Calibri"/>
      <family val="2"/>
      <scheme val="minor"/>
    </font>
    <font>
      <sz val="11"/>
      <color theme="0"/>
      <name val="Calibri"/>
      <family val="2"/>
      <scheme val="minor"/>
    </font>
    <font>
      <sz val="11"/>
      <name val="Calibri"/>
      <family val="2"/>
      <scheme val="minor"/>
    </font>
    <font>
      <sz val="11"/>
      <color rgb="FF9C0006"/>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7CE"/>
      </patternFill>
    </fill>
    <fill>
      <patternFill patternType="solid">
        <fgColor theme="5"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36">
    <border>
      <left/>
      <right/>
      <top/>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style="medium">
        <color auto="1"/>
      </top>
      <bottom/>
      <diagonal/>
    </border>
    <border>
      <left/>
      <right/>
      <top style="thin">
        <color auto="1"/>
      </top>
      <bottom style="thin">
        <color auto="1"/>
      </bottom>
      <diagonal/>
    </border>
    <border>
      <left/>
      <right/>
      <top style="medium">
        <color auto="1"/>
      </top>
      <bottom/>
      <diagonal/>
    </border>
    <border>
      <left style="medium">
        <color auto="1"/>
      </left>
      <right/>
      <top style="medium">
        <color auto="1"/>
      </top>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s>
  <cellStyleXfs count="156">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6" fillId="5" borderId="0" applyNumberFormat="0" applyBorder="0" applyAlignment="0" applyProtection="0"/>
    <xf numFmtId="0" fontId="18" fillId="4"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71">
    <xf numFmtId="0" fontId="0" fillId="0" borderId="0" xfId="0"/>
    <xf numFmtId="0" fontId="0" fillId="0" borderId="0" xfId="0"/>
    <xf numFmtId="0" fontId="0" fillId="0" borderId="5" xfId="0" applyBorder="1"/>
    <xf numFmtId="165" fontId="0" fillId="0" borderId="9" xfId="1" applyNumberFormat="1" applyFont="1" applyBorder="1"/>
    <xf numFmtId="0" fontId="4" fillId="0" borderId="11" xfId="0" applyFont="1" applyBorder="1" applyAlignment="1">
      <alignment horizontal="center"/>
    </xf>
    <xf numFmtId="164" fontId="0" fillId="0" borderId="3" xfId="2" applyNumberFormat="1" applyFont="1" applyBorder="1"/>
    <xf numFmtId="165" fontId="0" fillId="0" borderId="0" xfId="1" applyNumberFormat="1" applyFont="1" applyBorder="1"/>
    <xf numFmtId="0" fontId="0" fillId="0" borderId="0" xfId="0"/>
    <xf numFmtId="0" fontId="0" fillId="0" borderId="0" xfId="0" applyAlignment="1">
      <alignment wrapText="1"/>
    </xf>
    <xf numFmtId="0" fontId="0" fillId="0" borderId="2" xfId="0" applyBorder="1"/>
    <xf numFmtId="0" fontId="0" fillId="0" borderId="4" xfId="0" applyBorder="1"/>
    <xf numFmtId="0" fontId="4" fillId="0" borderId="12" xfId="0" applyFont="1" applyBorder="1" applyAlignment="1">
      <alignment horizontal="center"/>
    </xf>
    <xf numFmtId="0" fontId="4" fillId="0" borderId="13" xfId="0" applyFont="1" applyBorder="1" applyAlignment="1">
      <alignment horizontal="center"/>
    </xf>
    <xf numFmtId="0" fontId="0" fillId="0" borderId="14" xfId="0" applyBorder="1"/>
    <xf numFmtId="165" fontId="0" fillId="0" borderId="15" xfId="1" applyNumberFormat="1" applyFont="1" applyBorder="1"/>
    <xf numFmtId="164" fontId="0" fillId="0" borderId="16" xfId="2" applyNumberFormat="1" applyFont="1" applyBorder="1"/>
    <xf numFmtId="0" fontId="0" fillId="0" borderId="16" xfId="0" applyBorder="1"/>
    <xf numFmtId="0" fontId="0" fillId="0" borderId="10" xfId="0" applyBorder="1"/>
    <xf numFmtId="0" fontId="0" fillId="0" borderId="6" xfId="0" applyBorder="1"/>
    <xf numFmtId="0" fontId="0" fillId="0" borderId="17"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164" fontId="0" fillId="0" borderId="5" xfId="2" applyNumberFormat="1" applyFont="1" applyBorder="1"/>
    <xf numFmtId="0" fontId="5" fillId="0" borderId="0" xfId="0" applyFont="1" applyAlignment="1">
      <alignment horizontal="center"/>
    </xf>
    <xf numFmtId="0" fontId="7" fillId="0" borderId="0" xfId="3"/>
    <xf numFmtId="9" fontId="0" fillId="0" borderId="5" xfId="2" applyFont="1" applyBorder="1"/>
    <xf numFmtId="0" fontId="0" fillId="0" borderId="0" xfId="0" applyBorder="1"/>
    <xf numFmtId="0" fontId="4" fillId="0" borderId="0" xfId="0" applyFont="1"/>
    <xf numFmtId="0" fontId="4" fillId="0" borderId="0" xfId="0" applyFont="1" applyFill="1" applyBorder="1"/>
    <xf numFmtId="3" fontId="0" fillId="0" borderId="0" xfId="0" applyNumberFormat="1" applyBorder="1"/>
    <xf numFmtId="164" fontId="0" fillId="0" borderId="0" xfId="0" applyNumberFormat="1" applyBorder="1"/>
    <xf numFmtId="0" fontId="0" fillId="0" borderId="0" xfId="0" applyFill="1" applyBorder="1"/>
    <xf numFmtId="0" fontId="0" fillId="0" borderId="19" xfId="0" applyFill="1" applyBorder="1"/>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2" borderId="0" xfId="0" applyFill="1" applyAlignment="1">
      <alignment horizontal="left" wrapText="1" indent="2"/>
    </xf>
    <xf numFmtId="0" fontId="0" fillId="2" borderId="0" xfId="0" applyFill="1" applyAlignment="1">
      <alignment wrapText="1"/>
    </xf>
    <xf numFmtId="0" fontId="0" fillId="2" borderId="22" xfId="0" applyFill="1" applyBorder="1" applyAlignment="1">
      <alignment horizontal="left" wrapText="1" indent="2"/>
    </xf>
    <xf numFmtId="0" fontId="0" fillId="0" borderId="0" xfId="0" applyFill="1" applyAlignment="1">
      <alignment horizontal="left" wrapText="1" indent="2"/>
    </xf>
    <xf numFmtId="0" fontId="0" fillId="2" borderId="0" xfId="0" applyFill="1" applyAlignment="1">
      <alignment horizontal="left" wrapText="1"/>
    </xf>
    <xf numFmtId="0" fontId="0" fillId="0" borderId="0" xfId="0" applyFill="1" applyAlignment="1">
      <alignment wrapText="1"/>
    </xf>
    <xf numFmtId="0" fontId="0" fillId="2" borderId="0" xfId="0" applyFill="1"/>
    <xf numFmtId="0" fontId="5" fillId="0" borderId="0" xfId="0" applyFont="1" applyAlignment="1">
      <alignment horizontal="center"/>
    </xf>
    <xf numFmtId="0" fontId="6" fillId="0" borderId="0" xfId="0" applyFont="1" applyBorder="1" applyAlignment="1">
      <alignment horizontal="center"/>
    </xf>
    <xf numFmtId="0" fontId="0" fillId="0" borderId="0" xfId="0" applyFont="1"/>
    <xf numFmtId="0" fontId="0" fillId="0" borderId="0" xfId="0" applyFill="1"/>
    <xf numFmtId="9" fontId="0" fillId="0" borderId="0" xfId="2" applyFont="1" applyBorder="1"/>
    <xf numFmtId="164" fontId="0" fillId="0" borderId="0" xfId="2" applyNumberFormat="1" applyFont="1" applyBorder="1"/>
    <xf numFmtId="0" fontId="6" fillId="0" borderId="0" xfId="0" applyFont="1" applyBorder="1" applyAlignment="1">
      <alignment horizontal="left"/>
    </xf>
    <xf numFmtId="0" fontId="4" fillId="0" borderId="0" xfId="0" applyFont="1" applyBorder="1" applyAlignment="1">
      <alignment horizontal="center"/>
    </xf>
    <xf numFmtId="0" fontId="0" fillId="0" borderId="0" xfId="0" applyAlignment="1"/>
    <xf numFmtId="0" fontId="0" fillId="0" borderId="18" xfId="0" applyBorder="1"/>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0" fillId="0" borderId="0" xfId="0" applyFill="1" applyBorder="1" applyAlignment="1">
      <alignment wrapText="1"/>
    </xf>
    <xf numFmtId="0" fontId="0" fillId="0" borderId="0" xfId="0" applyFill="1" applyBorder="1" applyAlignment="1">
      <alignment horizontal="left" wrapText="1"/>
    </xf>
    <xf numFmtId="0" fontId="12" fillId="0" borderId="0" xfId="0" applyFont="1"/>
    <xf numFmtId="0" fontId="12" fillId="0" borderId="9" xfId="0" applyFont="1" applyBorder="1"/>
    <xf numFmtId="165" fontId="0" fillId="0" borderId="27" xfId="1" applyNumberFormat="1" applyFont="1" applyBorder="1"/>
    <xf numFmtId="165" fontId="12" fillId="0" borderId="25" xfId="1" applyNumberFormat="1" applyFont="1" applyBorder="1"/>
    <xf numFmtId="165" fontId="12" fillId="0" borderId="26" xfId="1" applyNumberFormat="1" applyFont="1" applyBorder="1"/>
    <xf numFmtId="0" fontId="4" fillId="0" borderId="10" xfId="0" applyFont="1" applyBorder="1" applyAlignment="1">
      <alignment horizontal="center"/>
    </xf>
    <xf numFmtId="0" fontId="4" fillId="0" borderId="23" xfId="0" applyFont="1" applyBorder="1" applyAlignment="1">
      <alignment horizontal="center"/>
    </xf>
    <xf numFmtId="0" fontId="4" fillId="0" borderId="21" xfId="0" applyFont="1" applyBorder="1" applyAlignment="1">
      <alignment horizontal="center"/>
    </xf>
    <xf numFmtId="0" fontId="12" fillId="0" borderId="24" xfId="0" applyFont="1" applyBorder="1"/>
    <xf numFmtId="164" fontId="0" fillId="0" borderId="21" xfId="2" applyNumberFormat="1" applyFont="1" applyBorder="1"/>
    <xf numFmtId="0" fontId="12" fillId="0" borderId="20" xfId="0" applyFont="1" applyBorder="1"/>
    <xf numFmtId="0" fontId="12" fillId="0" borderId="28" xfId="0" applyFont="1" applyBorder="1"/>
    <xf numFmtId="0" fontId="12" fillId="0" borderId="26" xfId="0" applyFont="1" applyBorder="1"/>
    <xf numFmtId="0" fontId="12" fillId="0" borderId="18" xfId="0" applyFont="1" applyBorder="1"/>
    <xf numFmtId="165" fontId="12" fillId="0" borderId="28" xfId="1" applyNumberFormat="1" applyFont="1" applyBorder="1"/>
    <xf numFmtId="165" fontId="0" fillId="0" borderId="29" xfId="1" applyNumberFormat="1" applyFont="1" applyBorder="1"/>
    <xf numFmtId="165" fontId="4" fillId="0" borderId="9" xfId="1" applyNumberFormat="1" applyFont="1" applyBorder="1"/>
    <xf numFmtId="165" fontId="4" fillId="0" borderId="0" xfId="1" applyNumberFormat="1" applyFont="1" applyBorder="1"/>
    <xf numFmtId="0" fontId="0" fillId="6" borderId="2" xfId="0" applyFill="1" applyBorder="1"/>
    <xf numFmtId="165" fontId="17" fillId="6" borderId="0" xfId="126" applyNumberFormat="1" applyFont="1" applyFill="1" applyBorder="1"/>
    <xf numFmtId="164" fontId="0" fillId="6" borderId="3" xfId="2" applyNumberFormat="1" applyFont="1" applyFill="1" applyBorder="1"/>
    <xf numFmtId="0" fontId="0" fillId="7" borderId="2" xfId="0" applyFill="1" applyBorder="1"/>
    <xf numFmtId="165" fontId="0" fillId="7" borderId="0" xfId="1" applyNumberFormat="1" applyFont="1" applyFill="1" applyBorder="1"/>
    <xf numFmtId="164" fontId="0" fillId="7" borderId="3" xfId="2" applyNumberFormat="1" applyFont="1" applyFill="1" applyBorder="1"/>
    <xf numFmtId="0" fontId="4" fillId="0" borderId="30" xfId="0" applyFont="1" applyBorder="1" applyAlignment="1">
      <alignment horizontal="center"/>
    </xf>
    <xf numFmtId="0" fontId="4" fillId="0" borderId="22" xfId="0" applyFont="1" applyBorder="1" applyAlignment="1">
      <alignment horizontal="center"/>
    </xf>
    <xf numFmtId="0" fontId="4" fillId="0" borderId="31" xfId="0" applyFont="1" applyBorder="1" applyAlignment="1">
      <alignment horizontal="center"/>
    </xf>
    <xf numFmtId="0" fontId="0" fillId="0" borderId="32" xfId="0" applyBorder="1"/>
    <xf numFmtId="0" fontId="0" fillId="0" borderId="5" xfId="0" applyFill="1" applyBorder="1"/>
    <xf numFmtId="0" fontId="4" fillId="0" borderId="33" xfId="0" applyFont="1" applyBorder="1" applyAlignment="1">
      <alignment horizontal="center"/>
    </xf>
    <xf numFmtId="0" fontId="14" fillId="0" borderId="0" xfId="0" applyFont="1"/>
    <xf numFmtId="0" fontId="2" fillId="0" borderId="0" xfId="0" applyFont="1"/>
    <xf numFmtId="0" fontId="2" fillId="0" borderId="0" xfId="0" applyFont="1" applyFill="1" applyBorder="1" applyAlignment="1"/>
    <xf numFmtId="0" fontId="2" fillId="0" borderId="0" xfId="0" applyFont="1" applyAlignment="1">
      <alignment horizontal="left"/>
    </xf>
    <xf numFmtId="0" fontId="0" fillId="0" borderId="24" xfId="0" applyBorder="1"/>
    <xf numFmtId="0" fontId="0" fillId="0" borderId="20" xfId="0" applyBorder="1"/>
    <xf numFmtId="165" fontId="0" fillId="0" borderId="25" xfId="1" applyNumberFormat="1" applyFont="1" applyBorder="1"/>
    <xf numFmtId="165" fontId="0" fillId="0" borderId="26" xfId="1" applyNumberFormat="1" applyFont="1" applyBorder="1"/>
    <xf numFmtId="0" fontId="4" fillId="0" borderId="4" xfId="0" applyFont="1" applyBorder="1"/>
    <xf numFmtId="165" fontId="4" fillId="0" borderId="27" xfId="1" applyNumberFormat="1" applyFont="1" applyBorder="1"/>
    <xf numFmtId="0" fontId="18" fillId="8" borderId="20" xfId="127" applyFill="1" applyBorder="1"/>
    <xf numFmtId="0" fontId="0" fillId="9" borderId="20" xfId="0" applyFill="1" applyBorder="1"/>
    <xf numFmtId="0" fontId="4" fillId="0" borderId="34" xfId="0" applyFont="1" applyBorder="1"/>
    <xf numFmtId="0" fontId="4" fillId="0" borderId="4" xfId="0" applyFont="1" applyFill="1" applyBorder="1"/>
    <xf numFmtId="165" fontId="4" fillId="0" borderId="27" xfId="1" applyNumberFormat="1" applyFont="1" applyFill="1" applyBorder="1"/>
    <xf numFmtId="10" fontId="18" fillId="8" borderId="35" xfId="2" applyNumberFormat="1" applyFont="1" applyFill="1" applyBorder="1"/>
    <xf numFmtId="10" fontId="0" fillId="9" borderId="6" xfId="2" applyNumberFormat="1" applyFont="1" applyFill="1" applyBorder="1"/>
    <xf numFmtId="165" fontId="18" fillId="8" borderId="25" xfId="1" applyNumberFormat="1" applyFont="1" applyFill="1" applyBorder="1"/>
    <xf numFmtId="165" fontId="0" fillId="9" borderId="26" xfId="1" applyNumberFormat="1" applyFont="1" applyFill="1" applyBorder="1"/>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5" fillId="0" borderId="0" xfId="0" applyFont="1" applyAlignment="1">
      <alignment horizontal="center"/>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43" fontId="6" fillId="0" borderId="8" xfId="1" applyFont="1" applyBorder="1" applyAlignment="1">
      <alignment horizontal="center"/>
    </xf>
    <xf numFmtId="43" fontId="6" fillId="0" borderId="7" xfId="1" applyFont="1" applyBorder="1" applyAlignment="1">
      <alignment horizontal="center"/>
    </xf>
    <xf numFmtId="43" fontId="6" fillId="0" borderId="1" xfId="1" applyFont="1" applyBorder="1" applyAlignment="1">
      <alignment horizont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 xfId="0" applyFont="1" applyFill="1" applyBorder="1" applyAlignment="1">
      <alignment horizontal="center" vertical="center"/>
    </xf>
    <xf numFmtId="0" fontId="15" fillId="0" borderId="0" xfId="0" applyFont="1" applyAlignment="1">
      <alignment horizontal="center" vertical="center" wrapText="1"/>
    </xf>
    <xf numFmtId="0" fontId="2" fillId="0" borderId="0" xfId="0" applyFont="1" applyFill="1" applyAlignment="1">
      <alignment horizontal="left" wrapText="1"/>
    </xf>
    <xf numFmtId="0" fontId="2" fillId="0" borderId="0" xfId="0" applyFont="1" applyFill="1" applyBorder="1" applyAlignment="1">
      <alignment horizontal="left" wrapText="1"/>
    </xf>
    <xf numFmtId="0" fontId="1" fillId="0" borderId="0" xfId="0" applyFont="1" applyFill="1" applyBorder="1" applyAlignment="1">
      <alignment horizontal="left" wrapText="1"/>
    </xf>
    <xf numFmtId="0" fontId="6" fillId="0" borderId="24" xfId="0" applyFont="1" applyBorder="1" applyAlignment="1">
      <alignment horizontal="center" wrapText="1"/>
    </xf>
    <xf numFmtId="0" fontId="6" fillId="0" borderId="23" xfId="0" applyFont="1" applyBorder="1" applyAlignment="1">
      <alignment horizontal="center" wrapText="1"/>
    </xf>
    <xf numFmtId="0" fontId="6" fillId="0" borderId="21" xfId="0" applyFont="1" applyBorder="1" applyAlignment="1">
      <alignment horizontal="center" wrapText="1"/>
    </xf>
    <xf numFmtId="0" fontId="2" fillId="0" borderId="0" xfId="0" applyFont="1" applyAlignment="1">
      <alignment horizontal="left"/>
    </xf>
    <xf numFmtId="0" fontId="6" fillId="3" borderId="8" xfId="0" applyFont="1" applyFill="1" applyBorder="1" applyAlignment="1">
      <alignment horizontal="center" wrapText="1"/>
    </xf>
    <xf numFmtId="0" fontId="6" fillId="3" borderId="7" xfId="0" applyFont="1" applyFill="1" applyBorder="1" applyAlignment="1">
      <alignment horizontal="center" wrapText="1"/>
    </xf>
    <xf numFmtId="0" fontId="6" fillId="3" borderId="1" xfId="0" applyFont="1" applyFill="1" applyBorder="1" applyAlignment="1">
      <alignment horizontal="center" wrapText="1"/>
    </xf>
    <xf numFmtId="0" fontId="0" fillId="0" borderId="8" xfId="0" applyBorder="1" applyAlignment="1">
      <alignment horizontal="left" wrapText="1"/>
    </xf>
    <xf numFmtId="0" fontId="0" fillId="0" borderId="7" xfId="0" applyBorder="1" applyAlignment="1">
      <alignment horizontal="left" wrapText="1"/>
    </xf>
    <xf numFmtId="0" fontId="0" fillId="0" borderId="1" xfId="0" applyBorder="1" applyAlignment="1">
      <alignment horizontal="left" wrapText="1"/>
    </xf>
    <xf numFmtId="0" fontId="0" fillId="0" borderId="0" xfId="0" applyBorder="1" applyAlignment="1">
      <alignment horizontal="left" wrapText="1"/>
    </xf>
    <xf numFmtId="0" fontId="6" fillId="0" borderId="0" xfId="0" applyFont="1" applyBorder="1" applyAlignment="1">
      <alignment horizontal="center"/>
    </xf>
    <xf numFmtId="0" fontId="0" fillId="0" borderId="8" xfId="0" applyFill="1" applyBorder="1" applyAlignment="1">
      <alignment horizontal="center" wrapText="1"/>
    </xf>
    <xf numFmtId="0" fontId="0" fillId="0" borderId="7" xfId="0" applyFill="1" applyBorder="1" applyAlignment="1">
      <alignment horizontal="center" wrapText="1"/>
    </xf>
    <xf numFmtId="0" fontId="0" fillId="0" borderId="1" xfId="0" applyFill="1" applyBorder="1" applyAlignment="1">
      <alignment horizontal="center" wrapText="1"/>
    </xf>
    <xf numFmtId="0" fontId="6" fillId="3" borderId="8" xfId="0" applyFont="1" applyFill="1" applyBorder="1" applyAlignment="1">
      <alignment horizontal="center"/>
    </xf>
    <xf numFmtId="0" fontId="6" fillId="3" borderId="7" xfId="0" applyFont="1" applyFill="1" applyBorder="1" applyAlignment="1">
      <alignment horizontal="center"/>
    </xf>
    <xf numFmtId="0" fontId="6" fillId="3" borderId="1" xfId="0" applyFont="1" applyFill="1" applyBorder="1" applyAlignment="1">
      <alignment horizontal="center"/>
    </xf>
    <xf numFmtId="0" fontId="0" fillId="0" borderId="0" xfId="0" applyFill="1" applyBorder="1" applyAlignment="1">
      <alignment horizontal="left" wrapText="1"/>
    </xf>
    <xf numFmtId="0" fontId="4" fillId="0" borderId="0" xfId="0" applyFont="1" applyAlignment="1">
      <alignment horizontal="center"/>
    </xf>
    <xf numFmtId="0" fontId="4" fillId="0" borderId="0" xfId="0" applyFont="1" applyFill="1" applyBorder="1" applyAlignment="1">
      <alignment horizontal="center" wrapText="1"/>
    </xf>
    <xf numFmtId="0" fontId="0" fillId="0" borderId="0" xfId="0" applyAlignment="1">
      <alignment horizontal="center" wrapText="1"/>
    </xf>
    <xf numFmtId="0" fontId="6" fillId="0" borderId="8"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0" fontId="1" fillId="0" borderId="0" xfId="0" applyFont="1" applyFill="1" applyAlignment="1">
      <alignment horizontal="left" wrapText="1"/>
    </xf>
    <xf numFmtId="0" fontId="14" fillId="0" borderId="0" xfId="0" applyFont="1" applyAlignment="1">
      <alignment horizontal="left"/>
    </xf>
  </cellXfs>
  <cellStyles count="156">
    <cellStyle name="60% - Accent2 2" xfId="126"/>
    <cellStyle name="Bad 2" xfId="127"/>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Normal" xfId="0" builtinId="0"/>
    <cellStyle name="Normal_MA"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63825906070251903"/>
          <c:y val="0.148602571175418"/>
          <c:w val="0.36072800899887503"/>
          <c:h val="0.80044201481184296"/>
        </c:manualLayout>
      </c:layout>
      <c:pieChart>
        <c:varyColors val="1"/>
        <c:ser>
          <c:idx val="0"/>
          <c:order val="0"/>
          <c:tx>
            <c:strRef>
              <c:f>'BC Service Area Charts'!$C$4</c:f>
              <c:strCache>
                <c:ptCount val="1"/>
                <c:pt idx="0">
                  <c:v>Percent</c:v>
                </c:pt>
              </c:strCache>
            </c:strRef>
          </c:tx>
          <c:explosion val="11"/>
          <c:dLbls>
            <c:showLegendKey val="0"/>
            <c:showVal val="0"/>
            <c:showCatName val="0"/>
            <c:showSerName val="0"/>
            <c:showPercent val="1"/>
            <c:showBubbleSize val="0"/>
            <c:showLeaderLines val="1"/>
          </c:dLbls>
          <c:cat>
            <c:strRef>
              <c:f>'BC Service Area Charts'!$A$5:$A$6</c:f>
              <c:strCache>
                <c:ptCount val="2"/>
                <c:pt idx="0">
                  <c:v>English Proficient</c:v>
                </c:pt>
                <c:pt idx="1">
                  <c:v>Limited English Proficent</c:v>
                </c:pt>
              </c:strCache>
            </c:strRef>
          </c:cat>
          <c:val>
            <c:numRef>
              <c:f>'BC Service Area Charts'!$C$5:$C$6</c:f>
              <c:numCache>
                <c:formatCode>0.0%</c:formatCode>
                <c:ptCount val="2"/>
                <c:pt idx="0">
                  <c:v>0.92150879199565572</c:v>
                </c:pt>
                <c:pt idx="1">
                  <c:v>7.8491208004344337E-2</c:v>
                </c:pt>
              </c:numCache>
            </c:numRef>
          </c:val>
        </c:ser>
        <c:dLbls>
          <c:showLegendKey val="0"/>
          <c:showVal val="0"/>
          <c:showCatName val="0"/>
          <c:showSerName val="0"/>
          <c:showPercent val="1"/>
          <c:showBubbleSize val="0"/>
          <c:showLeaderLines val="1"/>
        </c:dLbls>
        <c:firstSliceAng val="0"/>
      </c:pieChart>
    </c:plotArea>
    <c:legend>
      <c:legendPos val="t"/>
      <c:legendEntry>
        <c:idx val="0"/>
        <c:txPr>
          <a:bodyPr/>
          <a:lstStyle/>
          <a:p>
            <a:pPr>
              <a:defRPr sz="1000" baseline="0"/>
            </a:pPr>
            <a:endParaRPr lang="en-US"/>
          </a:p>
        </c:txPr>
      </c:legendEntry>
      <c:layout>
        <c:manualLayout>
          <c:xMode val="edge"/>
          <c:yMode val="edge"/>
          <c:x val="0"/>
          <c:y val="2.0914898709472999E-2"/>
          <c:w val="0.80048775640238701"/>
          <c:h val="0.13352458491095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sz="1400"/>
              <a:t>Income to Poverty Ratio of Total Population</a:t>
            </a:r>
          </a:p>
        </c:rich>
      </c:tx>
      <c:layout>
        <c:manualLayout>
          <c:xMode val="edge"/>
          <c:yMode val="edge"/>
          <c:x val="0.11001499812523401"/>
          <c:y val="5.6565457258327102E-2"/>
        </c:manualLayout>
      </c:layout>
      <c:overlay val="0"/>
    </c:title>
    <c:autoTitleDeleted val="0"/>
    <c:plotArea>
      <c:layout/>
      <c:barChart>
        <c:barDir val="col"/>
        <c:grouping val="clustered"/>
        <c:varyColors val="0"/>
        <c:ser>
          <c:idx val="0"/>
          <c:order val="0"/>
          <c:tx>
            <c:strRef>
              <c:f>'BC Service Area Charts'!$C$12</c:f>
              <c:strCache>
                <c:ptCount val="1"/>
                <c:pt idx="0">
                  <c:v>Percent</c:v>
                </c:pt>
              </c:strCache>
            </c:strRef>
          </c:tx>
          <c:invertIfNegative val="0"/>
          <c:dPt>
            <c:idx val="0"/>
            <c:invertIfNegative val="0"/>
            <c:bubble3D val="0"/>
            <c:spPr>
              <a:solidFill>
                <a:srgbClr val="FFFF00"/>
              </a:solidFill>
            </c:spPr>
          </c:dPt>
          <c:dPt>
            <c:idx val="1"/>
            <c:invertIfNegative val="0"/>
            <c:bubble3D val="0"/>
            <c:spPr>
              <a:solidFill>
                <a:srgbClr val="00B050"/>
              </a:solidFill>
            </c:spPr>
          </c:dPt>
          <c:cat>
            <c:strRef>
              <c:f>'BC Service Area Charts'!$A$13:$A$19</c:f>
              <c:strCache>
                <c:ptCount val="7"/>
                <c:pt idx="0">
                  <c:v>0-100%</c:v>
                </c:pt>
                <c:pt idx="1">
                  <c:v>101%-200%</c:v>
                </c:pt>
                <c:pt idx="2">
                  <c:v>201%-300%</c:v>
                </c:pt>
                <c:pt idx="3">
                  <c:v>301%-400%</c:v>
                </c:pt>
                <c:pt idx="4">
                  <c:v>401%-500%</c:v>
                </c:pt>
                <c:pt idx="5">
                  <c:v>501% and Over</c:v>
                </c:pt>
                <c:pt idx="6">
                  <c:v>Missing Data</c:v>
                </c:pt>
              </c:strCache>
            </c:strRef>
          </c:cat>
          <c:val>
            <c:numRef>
              <c:f>'BC Service Area Charts'!$C$13:$C$19</c:f>
              <c:numCache>
                <c:formatCode>0.0%</c:formatCode>
                <c:ptCount val="7"/>
                <c:pt idx="0">
                  <c:v>6.6368874557276525E-2</c:v>
                </c:pt>
                <c:pt idx="1">
                  <c:v>7.181371253369985E-2</c:v>
                </c:pt>
                <c:pt idx="2">
                  <c:v>8.0918077534877245E-2</c:v>
                </c:pt>
                <c:pt idx="3">
                  <c:v>7.8606544378072629E-2</c:v>
                </c:pt>
                <c:pt idx="4">
                  <c:v>9.1778919394291808E-2</c:v>
                </c:pt>
                <c:pt idx="5">
                  <c:v>0.54695872399525203</c:v>
                </c:pt>
                <c:pt idx="6">
                  <c:v>6.3555147606529958E-2</c:v>
                </c:pt>
              </c:numCache>
            </c:numRef>
          </c:val>
        </c:ser>
        <c:dLbls>
          <c:showLegendKey val="0"/>
          <c:showVal val="1"/>
          <c:showCatName val="0"/>
          <c:showSerName val="0"/>
          <c:showPercent val="0"/>
          <c:showBubbleSize val="0"/>
        </c:dLbls>
        <c:gapWidth val="150"/>
        <c:overlap val="-25"/>
        <c:axId val="151825408"/>
        <c:axId val="151827200"/>
      </c:barChart>
      <c:catAx>
        <c:axId val="151825408"/>
        <c:scaling>
          <c:orientation val="minMax"/>
        </c:scaling>
        <c:delete val="0"/>
        <c:axPos val="b"/>
        <c:majorTickMark val="none"/>
        <c:minorTickMark val="none"/>
        <c:tickLblPos val="nextTo"/>
        <c:crossAx val="151827200"/>
        <c:crosses val="autoZero"/>
        <c:auto val="1"/>
        <c:lblAlgn val="ctr"/>
        <c:lblOffset val="100"/>
        <c:noMultiLvlLbl val="0"/>
      </c:catAx>
      <c:valAx>
        <c:axId val="151827200"/>
        <c:scaling>
          <c:orientation val="minMax"/>
        </c:scaling>
        <c:delete val="1"/>
        <c:axPos val="l"/>
        <c:numFmt formatCode="0.0%" sourceLinked="1"/>
        <c:majorTickMark val="out"/>
        <c:minorTickMark val="none"/>
        <c:tickLblPos val="nextTo"/>
        <c:crossAx val="15182540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sz="1400"/>
              <a:t>Income to Poverty Ratio of LEP Population</a:t>
            </a:r>
          </a:p>
        </c:rich>
      </c:tx>
      <c:layout>
        <c:manualLayout>
          <c:xMode val="edge"/>
          <c:yMode val="edge"/>
          <c:x val="0.15990468000921701"/>
          <c:y val="3.1430313101930403E-2"/>
        </c:manualLayout>
      </c:layout>
      <c:overlay val="0"/>
    </c:title>
    <c:autoTitleDeleted val="0"/>
    <c:plotArea>
      <c:layout/>
      <c:barChart>
        <c:barDir val="col"/>
        <c:grouping val="clustered"/>
        <c:varyColors val="0"/>
        <c:ser>
          <c:idx val="0"/>
          <c:order val="0"/>
          <c:tx>
            <c:strRef>
              <c:f>'BC Service Area Charts'!$C$25</c:f>
              <c:strCache>
                <c:ptCount val="1"/>
                <c:pt idx="0">
                  <c:v>Percent</c:v>
                </c:pt>
              </c:strCache>
            </c:strRef>
          </c:tx>
          <c:invertIfNegative val="0"/>
          <c:dPt>
            <c:idx val="0"/>
            <c:invertIfNegative val="0"/>
            <c:bubble3D val="0"/>
            <c:spPr>
              <a:solidFill>
                <a:schemeClr val="accent2">
                  <a:lumMod val="60000"/>
                  <a:lumOff val="40000"/>
                </a:schemeClr>
              </a:solidFill>
            </c:spPr>
          </c:dPt>
          <c:dPt>
            <c:idx val="1"/>
            <c:invertIfNegative val="0"/>
            <c:bubble3D val="0"/>
            <c:spPr>
              <a:solidFill>
                <a:schemeClr val="accent2">
                  <a:lumMod val="20000"/>
                  <a:lumOff val="80000"/>
                </a:schemeClr>
              </a:solidFill>
            </c:spPr>
          </c:dPt>
          <c:cat>
            <c:strRef>
              <c:f>'BC Service Area Charts'!$A$26:$A$32</c:f>
              <c:strCache>
                <c:ptCount val="7"/>
                <c:pt idx="0">
                  <c:v>0-100%</c:v>
                </c:pt>
                <c:pt idx="1">
                  <c:v>101%-200%</c:v>
                </c:pt>
                <c:pt idx="2">
                  <c:v>201%-300%</c:v>
                </c:pt>
                <c:pt idx="3">
                  <c:v>301%-400%</c:v>
                </c:pt>
                <c:pt idx="4">
                  <c:v>401%-500%</c:v>
                </c:pt>
                <c:pt idx="5">
                  <c:v>501% and Over</c:v>
                </c:pt>
                <c:pt idx="6">
                  <c:v>Missing Data</c:v>
                </c:pt>
              </c:strCache>
            </c:strRef>
          </c:cat>
          <c:val>
            <c:numRef>
              <c:f>'BC Service Area Charts'!$C$26:$C$32</c:f>
              <c:numCache>
                <c:formatCode>0.00%</c:formatCode>
                <c:ptCount val="7"/>
                <c:pt idx="0">
                  <c:v>0.13791097777505662</c:v>
                </c:pt>
                <c:pt idx="1">
                  <c:v>0.15854405191942691</c:v>
                </c:pt>
                <c:pt idx="2" formatCode="0.0%">
                  <c:v>0.13289046715239086</c:v>
                </c:pt>
                <c:pt idx="3" formatCode="0.0%">
                  <c:v>0.10478785281332272</c:v>
                </c:pt>
                <c:pt idx="4" formatCode="0.0%">
                  <c:v>8.4950713279862852E-2</c:v>
                </c:pt>
                <c:pt idx="5" formatCode="0.0%">
                  <c:v>0.32865976856670542</c:v>
                </c:pt>
                <c:pt idx="6" formatCode="0.0%">
                  <c:v>5.2256168493234556E-2</c:v>
                </c:pt>
              </c:numCache>
            </c:numRef>
          </c:val>
        </c:ser>
        <c:dLbls>
          <c:showLegendKey val="0"/>
          <c:showVal val="1"/>
          <c:showCatName val="0"/>
          <c:showSerName val="0"/>
          <c:showPercent val="0"/>
          <c:showBubbleSize val="0"/>
        </c:dLbls>
        <c:gapWidth val="150"/>
        <c:overlap val="-25"/>
        <c:axId val="151941504"/>
        <c:axId val="151943040"/>
      </c:barChart>
      <c:catAx>
        <c:axId val="151941504"/>
        <c:scaling>
          <c:orientation val="minMax"/>
        </c:scaling>
        <c:delete val="0"/>
        <c:axPos val="b"/>
        <c:majorTickMark val="none"/>
        <c:minorTickMark val="none"/>
        <c:tickLblPos val="nextTo"/>
        <c:crossAx val="151943040"/>
        <c:crosses val="autoZero"/>
        <c:auto val="1"/>
        <c:lblAlgn val="ctr"/>
        <c:lblOffset val="100"/>
        <c:noMultiLvlLbl val="0"/>
      </c:catAx>
      <c:valAx>
        <c:axId val="151943040"/>
        <c:scaling>
          <c:orientation val="minMax"/>
        </c:scaling>
        <c:delete val="1"/>
        <c:axPos val="l"/>
        <c:numFmt formatCode="0.00%" sourceLinked="1"/>
        <c:majorTickMark val="none"/>
        <c:minorTickMark val="none"/>
        <c:tickLblPos val="nextTo"/>
        <c:crossAx val="151941504"/>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nchor="t" anchorCtr="0"/>
          <a:lstStyle/>
          <a:p>
            <a:pPr>
              <a:defRPr/>
            </a:pPr>
            <a:r>
              <a:rPr lang="en-US" sz="1050"/>
              <a:t>English Proficiency of  Population between 0%-100% of Poverty</a:t>
            </a:r>
          </a:p>
        </c:rich>
      </c:tx>
      <c:layout>
        <c:manualLayout>
          <c:xMode val="edge"/>
          <c:yMode val="edge"/>
          <c:x val="7.67363513523074E-2"/>
          <c:y val="3.8943107649579999E-2"/>
        </c:manualLayout>
      </c:layout>
      <c:overlay val="0"/>
    </c:title>
    <c:autoTitleDeleted val="0"/>
    <c:plotArea>
      <c:layout>
        <c:manualLayout>
          <c:layoutTarget val="inner"/>
          <c:xMode val="edge"/>
          <c:yMode val="edge"/>
          <c:x val="0.72431032557100605"/>
          <c:y val="0.19118303551735599"/>
          <c:w val="0.30309171353580799"/>
          <c:h val="0.77432248927906899"/>
        </c:manualLayout>
      </c:layout>
      <c:pieChart>
        <c:varyColors val="1"/>
        <c:ser>
          <c:idx val="0"/>
          <c:order val="0"/>
          <c:tx>
            <c:strRef>
              <c:f>'BC Service Area Charts'!$C$38</c:f>
              <c:strCache>
                <c:ptCount val="1"/>
                <c:pt idx="0">
                  <c:v>Percent</c:v>
                </c:pt>
              </c:strCache>
            </c:strRef>
          </c:tx>
          <c:spPr>
            <a:solidFill>
              <a:schemeClr val="accent2">
                <a:lumMod val="60000"/>
                <a:lumOff val="40000"/>
              </a:schemeClr>
            </a:solidFill>
          </c:spPr>
          <c:explosion val="15"/>
          <c:dPt>
            <c:idx val="0"/>
            <c:bubble3D val="0"/>
            <c:spPr>
              <a:solidFill>
                <a:srgbClr val="FFFF0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'BC Service Area Charts'!$A$39:$A$40</c:f>
              <c:strCache>
                <c:ptCount val="2"/>
                <c:pt idx="0">
                  <c:v>English Proficient</c:v>
                </c:pt>
                <c:pt idx="1">
                  <c:v>Limited English Proficent</c:v>
                </c:pt>
              </c:strCache>
            </c:strRef>
          </c:cat>
          <c:val>
            <c:numRef>
              <c:f>'BC Service Area Charts'!$C$39:$C$40</c:f>
              <c:numCache>
                <c:formatCode>0.0%</c:formatCode>
                <c:ptCount val="2"/>
                <c:pt idx="0">
                  <c:v>0.83689946055537456</c:v>
                </c:pt>
                <c:pt idx="1">
                  <c:v>0.16310053944462546</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1.1015451862291499E-2"/>
          <c:y val="0.39090584007370699"/>
          <c:w val="0.47317993811084902"/>
          <c:h val="0.35360985343319901"/>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sz="1000"/>
              <a:t>English Proficiency of  Population between 101%-200% of Poverty</a:t>
            </a:r>
          </a:p>
        </c:rich>
      </c:tx>
      <c:layout>
        <c:manualLayout>
          <c:xMode val="edge"/>
          <c:yMode val="edge"/>
          <c:x val="0.107343062117235"/>
          <c:y val="5.40361902796937E-3"/>
        </c:manualLayout>
      </c:layout>
      <c:overlay val="0"/>
    </c:title>
    <c:autoTitleDeleted val="0"/>
    <c:plotArea>
      <c:layout>
        <c:manualLayout>
          <c:layoutTarget val="inner"/>
          <c:xMode val="edge"/>
          <c:yMode val="edge"/>
          <c:x val="0.69716010498687697"/>
          <c:y val="0.14630853121801901"/>
          <c:w val="0.34732543581669201"/>
          <c:h val="0.85369128409945405"/>
        </c:manualLayout>
      </c:layout>
      <c:pieChart>
        <c:varyColors val="1"/>
        <c:ser>
          <c:idx val="0"/>
          <c:order val="0"/>
          <c:tx>
            <c:strRef>
              <c:f>'BC Service Area Charts'!$C$46</c:f>
              <c:strCache>
                <c:ptCount val="1"/>
                <c:pt idx="0">
                  <c:v>Percent</c:v>
                </c:pt>
              </c:strCache>
            </c:strRef>
          </c:tx>
          <c:explosion val="25"/>
          <c:dPt>
            <c:idx val="0"/>
            <c:bubble3D val="0"/>
            <c:explosion val="0"/>
            <c:spPr>
              <a:solidFill>
                <a:srgbClr val="00B05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'BC Service Area Charts'!$A$47:$A$48</c:f>
              <c:strCache>
                <c:ptCount val="2"/>
                <c:pt idx="0">
                  <c:v>English Proficient</c:v>
                </c:pt>
                <c:pt idx="1">
                  <c:v>Limited English Proficent</c:v>
                </c:pt>
              </c:strCache>
            </c:strRef>
          </c:cat>
          <c:val>
            <c:numRef>
              <c:f>'BC Service Area Charts'!$C$47:$C$48</c:f>
              <c:numCache>
                <c:formatCode>0.0%</c:formatCode>
                <c:ptCount val="2"/>
                <c:pt idx="0">
                  <c:v>0.82671395590055874</c:v>
                </c:pt>
                <c:pt idx="1">
                  <c:v>0.17328604409944123</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2.3898273653170501E-2"/>
          <c:y val="0.47048677745728801"/>
          <c:w val="0.54423386419775199"/>
          <c:h val="0.31459773351212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323850</xdr:colOff>
      <xdr:row>1</xdr:row>
      <xdr:rowOff>57150</xdr:rowOff>
    </xdr:from>
    <xdr:to>
      <xdr:col>6</xdr:col>
      <xdr:colOff>666750</xdr:colOff>
      <xdr:row>7</xdr:row>
      <xdr:rowOff>257175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247648</xdr:colOff>
      <xdr:row>9</xdr:row>
      <xdr:rowOff>114298</xdr:rowOff>
    </xdr:from>
    <xdr:to>
      <xdr:col>7</xdr:col>
      <xdr:colOff>0</xdr:colOff>
      <xdr:row>20</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22</xdr:row>
      <xdr:rowOff>95248</xdr:rowOff>
    </xdr:from>
    <xdr:to>
      <xdr:col>6</xdr:col>
      <xdr:colOff>533399</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95250</xdr:colOff>
      <xdr:row>34</xdr:row>
      <xdr:rowOff>809625</xdr:rowOff>
    </xdr:from>
    <xdr:to>
      <xdr:col>7</xdr:col>
      <xdr:colOff>0</xdr:colOff>
      <xdr:row>41</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104775</xdr:colOff>
      <xdr:row>43</xdr:row>
      <xdr:rowOff>57151</xdr:rowOff>
    </xdr:from>
    <xdr:to>
      <xdr:col>6</xdr:col>
      <xdr:colOff>609600</xdr:colOff>
      <xdr:row>50</xdr:row>
      <xdr:rowOff>57151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0.01115</cdr:x>
      <cdr:y>0.19902</cdr:y>
    </cdr:from>
    <cdr:to>
      <cdr:x>0.65143</cdr:x>
      <cdr:y>0.95541</cdr:y>
    </cdr:to>
    <cdr:sp macro="" textlink="">
      <cdr:nvSpPr>
        <cdr:cNvPr id="3" name="TextBox 2"/>
        <cdr:cNvSpPr txBox="1"/>
      </cdr:nvSpPr>
      <cdr:spPr>
        <a:xfrm xmlns:a="http://schemas.openxmlformats.org/drawingml/2006/main">
          <a:off x="37155" y="297624"/>
          <a:ext cx="2134545" cy="1131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0"/>
            <a:t>English</a:t>
          </a:r>
          <a:r>
            <a:rPr lang="en-US" sz="1000" b="1" i="0" baseline="0"/>
            <a:t> Proficient: </a:t>
          </a:r>
        </a:p>
        <a:p xmlns:a="http://schemas.openxmlformats.org/drawingml/2006/main">
          <a:r>
            <a:rPr lang="en-US" sz="1000" baseline="0"/>
            <a:t>"English Only" </a:t>
          </a:r>
          <a:r>
            <a:rPr lang="en-US" sz="1000" i="1" baseline="0"/>
            <a:t>and </a:t>
          </a:r>
          <a:r>
            <a:rPr lang="en-US" sz="1000" i="0" baseline="0"/>
            <a:t> "Very Well"</a:t>
          </a:r>
        </a:p>
        <a:p xmlns:a="http://schemas.openxmlformats.org/drawingml/2006/main">
          <a:endParaRPr lang="en-US" sz="1000" b="1" i="0" baseline="0"/>
        </a:p>
        <a:p xmlns:a="http://schemas.openxmlformats.org/drawingml/2006/main">
          <a:r>
            <a:rPr lang="en-US" sz="1000" b="1" i="0" baseline="0"/>
            <a:t>Limited English Proficient: </a:t>
          </a:r>
        </a:p>
        <a:p xmlns:a="http://schemas.openxmlformats.org/drawingml/2006/main">
          <a:r>
            <a:rPr lang="en-US" sz="1000" i="0" baseline="0"/>
            <a:t>"Well", "Not Well", </a:t>
          </a:r>
          <a:r>
            <a:rPr lang="en-US" sz="1000" i="1" baseline="0"/>
            <a:t>and</a:t>
          </a:r>
          <a:r>
            <a:rPr lang="en-US" sz="1000" i="0" baseline="0"/>
            <a:t> "Not at all"</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opLeftCell="A4" workbookViewId="0">
      <selection activeCell="A14" sqref="A14"/>
    </sheetView>
  </sheetViews>
  <sheetFormatPr defaultColWidth="8.85546875" defaultRowHeight="15" x14ac:dyDescent="0.25"/>
  <cols>
    <col min="1" max="1" width="153.85546875" style="35" customWidth="1"/>
    <col min="2" max="16384" width="8.85546875" style="35"/>
  </cols>
  <sheetData>
    <row r="1" spans="1:1" x14ac:dyDescent="0.25">
      <c r="A1" s="35" t="s">
        <v>130</v>
      </c>
    </row>
    <row r="2" spans="1:1" x14ac:dyDescent="0.25">
      <c r="A2" s="59" t="s">
        <v>118</v>
      </c>
    </row>
    <row r="3" spans="1:1" ht="60" x14ac:dyDescent="0.25">
      <c r="A3" s="53" t="s">
        <v>114</v>
      </c>
    </row>
    <row r="4" spans="1:1" x14ac:dyDescent="0.25">
      <c r="A4" s="36"/>
    </row>
    <row r="5" spans="1:1" x14ac:dyDescent="0.25">
      <c r="A5" s="54" t="s">
        <v>115</v>
      </c>
    </row>
    <row r="6" spans="1:1" ht="45" x14ac:dyDescent="0.25">
      <c r="A6" s="55" t="s">
        <v>129</v>
      </c>
    </row>
    <row r="7" spans="1:1" ht="30" x14ac:dyDescent="0.25">
      <c r="A7" s="55" t="s">
        <v>116</v>
      </c>
    </row>
    <row r="8" spans="1:1" ht="45" x14ac:dyDescent="0.25">
      <c r="A8" s="55" t="s">
        <v>117</v>
      </c>
    </row>
    <row r="9" spans="1:1" x14ac:dyDescent="0.25">
      <c r="A9" s="56"/>
    </row>
    <row r="10" spans="1:1" x14ac:dyDescent="0.25">
      <c r="A10" s="57" t="s">
        <v>113</v>
      </c>
    </row>
    <row r="11" spans="1:1" x14ac:dyDescent="0.25">
      <c r="A11" s="58"/>
    </row>
    <row r="12" spans="1:1" x14ac:dyDescent="0.25">
      <c r="A12" s="58" t="s">
        <v>131</v>
      </c>
    </row>
    <row r="13" spans="1:1" x14ac:dyDescent="0.25">
      <c r="A13" s="58" t="s">
        <v>133</v>
      </c>
    </row>
    <row r="14" spans="1:1" x14ac:dyDescent="0.25">
      <c r="A14" s="35" t="s">
        <v>132</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election activeCell="L20" sqref="L20"/>
    </sheetView>
  </sheetViews>
  <sheetFormatPr defaultColWidth="8.85546875" defaultRowHeight="15" x14ac:dyDescent="0.25"/>
  <cols>
    <col min="1" max="1" width="26.7109375" customWidth="1"/>
    <col min="2" max="2" width="10.7109375" bestFit="1" customWidth="1"/>
    <col min="3" max="3" width="7.85546875" customWidth="1"/>
    <col min="4" max="4" width="9.140625" customWidth="1"/>
    <col min="5" max="5" width="25.140625" bestFit="1" customWidth="1"/>
    <col min="6" max="6" width="10.7109375" bestFit="1" customWidth="1"/>
    <col min="7" max="7" width="36.140625" customWidth="1"/>
  </cols>
  <sheetData>
    <row r="1" spans="1:11" s="7" customFormat="1" ht="21" x14ac:dyDescent="0.35">
      <c r="A1" s="130" t="s">
        <v>43</v>
      </c>
      <c r="B1" s="130"/>
      <c r="C1" s="130"/>
      <c r="D1" s="130"/>
      <c r="E1" s="130"/>
      <c r="F1" s="130"/>
    </row>
    <row r="2" spans="1:11" s="35" customFormat="1" ht="21" x14ac:dyDescent="0.35">
      <c r="A2" s="44" t="s">
        <v>106</v>
      </c>
      <c r="F2" s="40"/>
    </row>
    <row r="3" spans="1:11" s="35" customFormat="1" ht="39" customHeight="1" x14ac:dyDescent="0.35">
      <c r="A3" s="35" t="s">
        <v>107</v>
      </c>
      <c r="F3" s="40"/>
    </row>
    <row r="4" spans="1:11" ht="15.75" thickBot="1" x14ac:dyDescent="0.3"/>
    <row r="5" spans="1:11" ht="18" thickBot="1" x14ac:dyDescent="0.35">
      <c r="A5" s="131" t="s">
        <v>34</v>
      </c>
      <c r="B5" s="132"/>
      <c r="C5" s="133"/>
      <c r="E5" s="35"/>
      <c r="F5" s="35"/>
      <c r="G5" s="35"/>
    </row>
    <row r="6" spans="1:11" x14ac:dyDescent="0.25">
      <c r="A6" s="12" t="s">
        <v>0</v>
      </c>
      <c r="B6" s="4" t="s">
        <v>1</v>
      </c>
      <c r="C6" s="11" t="s">
        <v>2</v>
      </c>
      <c r="E6" s="35"/>
      <c r="F6" s="35"/>
      <c r="G6" s="35"/>
    </row>
    <row r="7" spans="1:11" x14ac:dyDescent="0.25">
      <c r="A7" s="9" t="s">
        <v>3</v>
      </c>
      <c r="B7" s="6">
        <v>5602454</v>
      </c>
      <c r="C7" s="5">
        <f>B7/$B$9</f>
        <v>0.9116641078026233</v>
      </c>
      <c r="E7" s="35"/>
      <c r="F7" s="35"/>
      <c r="G7" s="35"/>
    </row>
    <row r="8" spans="1:11" x14ac:dyDescent="0.25">
      <c r="A8" s="13" t="s">
        <v>149</v>
      </c>
      <c r="B8" s="14">
        <v>542851</v>
      </c>
      <c r="C8" s="15">
        <f>B8/$B$9</f>
        <v>8.8335892197376698E-2</v>
      </c>
      <c r="E8" s="35"/>
      <c r="F8" s="35"/>
      <c r="G8" s="35"/>
    </row>
    <row r="9" spans="1:11" ht="15.75" thickBot="1" x14ac:dyDescent="0.3">
      <c r="A9" s="10" t="s">
        <v>5</v>
      </c>
      <c r="B9" s="3">
        <f>SUM(B7:B8)</f>
        <v>6145305</v>
      </c>
      <c r="C9" s="2"/>
      <c r="E9" s="35"/>
      <c r="F9" s="35"/>
      <c r="G9" s="35"/>
    </row>
    <row r="10" spans="1:11" x14ac:dyDescent="0.25">
      <c r="A10" s="35" t="s">
        <v>105</v>
      </c>
    </row>
    <row r="11" spans="1:11" s="35" customFormat="1" ht="15.75" thickBot="1" x14ac:dyDescent="0.3">
      <c r="E11"/>
      <c r="F11"/>
      <c r="G11"/>
    </row>
    <row r="12" spans="1:11" ht="18" thickBot="1" x14ac:dyDescent="0.35">
      <c r="A12" s="131" t="s">
        <v>35</v>
      </c>
      <c r="B12" s="132"/>
      <c r="C12" s="133"/>
      <c r="E12" s="134" t="s">
        <v>120</v>
      </c>
      <c r="F12" s="135"/>
      <c r="G12" s="136"/>
      <c r="H12" s="1"/>
      <c r="I12" s="1"/>
      <c r="J12" s="1"/>
      <c r="K12" s="41"/>
    </row>
    <row r="13" spans="1:11" x14ac:dyDescent="0.25">
      <c r="A13" s="12" t="s">
        <v>6</v>
      </c>
      <c r="B13" s="4" t="s">
        <v>7</v>
      </c>
      <c r="C13" s="11" t="s">
        <v>2</v>
      </c>
      <c r="E13" s="12" t="s">
        <v>0</v>
      </c>
      <c r="F13" s="4" t="s">
        <v>1</v>
      </c>
      <c r="G13" s="11" t="s">
        <v>2</v>
      </c>
      <c r="H13" s="1"/>
      <c r="I13" s="1"/>
      <c r="J13" s="1"/>
      <c r="K13" s="41"/>
    </row>
    <row r="14" spans="1:11" x14ac:dyDescent="0.25">
      <c r="A14" s="9" t="s">
        <v>36</v>
      </c>
      <c r="B14" s="6">
        <v>628980</v>
      </c>
      <c r="C14" s="5">
        <f>B14/$B$21</f>
        <v>0.10235130721746113</v>
      </c>
      <c r="E14" s="37" t="s">
        <v>3</v>
      </c>
      <c r="F14" s="6">
        <v>510087</v>
      </c>
      <c r="G14" s="5">
        <v>0.81100000000000005</v>
      </c>
      <c r="H14" s="1"/>
      <c r="I14" s="1"/>
      <c r="J14" s="1"/>
      <c r="K14" s="41"/>
    </row>
    <row r="15" spans="1:11" s="1" customFormat="1" x14ac:dyDescent="0.25">
      <c r="A15" s="9" t="s">
        <v>37</v>
      </c>
      <c r="B15" s="6">
        <v>761062</v>
      </c>
      <c r="C15" s="5">
        <f t="shared" ref="C15:C20" si="0">B15/$B$21</f>
        <v>0.12384446337488537</v>
      </c>
      <c r="E15" s="13" t="s">
        <v>149</v>
      </c>
      <c r="F15" s="14">
        <v>118893</v>
      </c>
      <c r="G15" s="15">
        <v>0.189</v>
      </c>
      <c r="K15" s="41"/>
    </row>
    <row r="16" spans="1:11" s="1" customFormat="1" ht="15.75" thickBot="1" x14ac:dyDescent="0.3">
      <c r="A16" s="9" t="s">
        <v>38</v>
      </c>
      <c r="B16" s="6">
        <v>794965</v>
      </c>
      <c r="C16" s="5">
        <f t="shared" si="0"/>
        <v>0.12936135797979106</v>
      </c>
      <c r="E16" s="38" t="s">
        <v>5</v>
      </c>
      <c r="F16" s="3">
        <v>628980</v>
      </c>
      <c r="G16" s="42"/>
      <c r="H16"/>
      <c r="I16"/>
      <c r="J16"/>
      <c r="K16" s="41"/>
    </row>
    <row r="17" spans="1:11" s="1" customFormat="1" ht="15.75" thickBot="1" x14ac:dyDescent="0.3">
      <c r="A17" s="9" t="s">
        <v>39</v>
      </c>
      <c r="B17" s="6">
        <v>791653</v>
      </c>
      <c r="C17" s="5">
        <f t="shared" si="0"/>
        <v>0.12882240995361499</v>
      </c>
      <c r="E17" s="35"/>
      <c r="F17" s="35"/>
      <c r="G17" s="35"/>
      <c r="H17"/>
      <c r="I17"/>
      <c r="J17"/>
    </row>
    <row r="18" spans="1:11" s="1" customFormat="1" ht="18" customHeight="1" thickBot="1" x14ac:dyDescent="0.35">
      <c r="A18" s="9" t="s">
        <v>40</v>
      </c>
      <c r="B18" s="6">
        <v>709294</v>
      </c>
      <c r="C18" s="5">
        <f t="shared" si="0"/>
        <v>0.11542047140052447</v>
      </c>
      <c r="E18" s="134" t="s">
        <v>122</v>
      </c>
      <c r="F18" s="135"/>
      <c r="G18" s="136"/>
      <c r="H18"/>
      <c r="I18"/>
      <c r="J18"/>
    </row>
    <row r="19" spans="1:11" s="1" customFormat="1" x14ac:dyDescent="0.25">
      <c r="A19" s="9" t="s">
        <v>8</v>
      </c>
      <c r="B19" s="6">
        <v>2240174</v>
      </c>
      <c r="C19" s="5">
        <f t="shared" si="0"/>
        <v>0.36453422572191291</v>
      </c>
      <c r="E19" s="12" t="s">
        <v>0</v>
      </c>
      <c r="F19" s="4" t="s">
        <v>1</v>
      </c>
      <c r="G19" s="11" t="s">
        <v>2</v>
      </c>
      <c r="H19"/>
      <c r="I19"/>
      <c r="J19"/>
    </row>
    <row r="20" spans="1:11" s="1" customFormat="1" x14ac:dyDescent="0.25">
      <c r="A20" s="13" t="s">
        <v>9</v>
      </c>
      <c r="B20" s="14">
        <v>219177</v>
      </c>
      <c r="C20" s="15">
        <f t="shared" si="0"/>
        <v>3.5665764351810042E-2</v>
      </c>
      <c r="E20" s="37" t="s">
        <v>3</v>
      </c>
      <c r="F20" s="6">
        <v>632054</v>
      </c>
      <c r="G20" s="5">
        <v>0.83</v>
      </c>
      <c r="H20"/>
      <c r="I20"/>
      <c r="J20"/>
    </row>
    <row r="21" spans="1:11" ht="15.75" thickBot="1" x14ac:dyDescent="0.3">
      <c r="A21" s="10" t="s">
        <v>5</v>
      </c>
      <c r="B21" s="3">
        <f>SUM(B14:B20)</f>
        <v>6145305</v>
      </c>
      <c r="C21" s="2"/>
      <c r="E21" s="13" t="s">
        <v>149</v>
      </c>
      <c r="F21" s="14">
        <v>129008</v>
      </c>
      <c r="G21" s="15">
        <v>0.17</v>
      </c>
    </row>
    <row r="22" spans="1:11" ht="15.75" thickBot="1" x14ac:dyDescent="0.3">
      <c r="A22" s="35" t="s">
        <v>105</v>
      </c>
      <c r="E22" s="38" t="s">
        <v>5</v>
      </c>
      <c r="F22" s="3">
        <v>761062</v>
      </c>
      <c r="G22" s="2"/>
    </row>
    <row r="23" spans="1:11" s="35" customFormat="1" ht="15.75" thickBot="1" x14ac:dyDescent="0.3">
      <c r="E23"/>
      <c r="F23"/>
      <c r="G23"/>
    </row>
    <row r="24" spans="1:11" ht="18" thickBot="1" x14ac:dyDescent="0.35">
      <c r="A24" s="131" t="s">
        <v>10</v>
      </c>
      <c r="B24" s="132"/>
      <c r="C24" s="133"/>
    </row>
    <row r="25" spans="1:11" x14ac:dyDescent="0.25">
      <c r="A25" s="12" t="s">
        <v>6</v>
      </c>
      <c r="B25" s="4" t="s">
        <v>7</v>
      </c>
      <c r="C25" s="11" t="s">
        <v>2</v>
      </c>
      <c r="K25" s="41"/>
    </row>
    <row r="26" spans="1:11" x14ac:dyDescent="0.25">
      <c r="A26" s="9" t="s">
        <v>36</v>
      </c>
      <c r="B26" s="6">
        <v>118893</v>
      </c>
      <c r="C26" s="5">
        <f>B26/$B$33</f>
        <v>0.21901589939044047</v>
      </c>
      <c r="E26" s="35"/>
      <c r="F26" s="35"/>
      <c r="G26" s="35"/>
      <c r="K26" s="41"/>
    </row>
    <row r="27" spans="1:11" x14ac:dyDescent="0.25">
      <c r="A27" s="9" t="s">
        <v>37</v>
      </c>
      <c r="B27" s="6">
        <v>129008</v>
      </c>
      <c r="C27" s="5">
        <f t="shared" ref="C27:C32" si="1">B27/$B$33</f>
        <v>0.23764900497558261</v>
      </c>
      <c r="K27" s="41"/>
    </row>
    <row r="28" spans="1:11" x14ac:dyDescent="0.25">
      <c r="A28" s="9" t="s">
        <v>38</v>
      </c>
      <c r="B28" s="6">
        <v>96915</v>
      </c>
      <c r="C28" s="5">
        <f t="shared" si="1"/>
        <v>0.17852965178290175</v>
      </c>
      <c r="K28" s="41"/>
    </row>
    <row r="29" spans="1:11" x14ac:dyDescent="0.25">
      <c r="A29" s="9" t="s">
        <v>39</v>
      </c>
      <c r="B29" s="6">
        <v>66437</v>
      </c>
      <c r="C29" s="5">
        <f t="shared" si="1"/>
        <v>0.12238533225507552</v>
      </c>
      <c r="K29" s="41"/>
    </row>
    <row r="30" spans="1:11" x14ac:dyDescent="0.25">
      <c r="A30" s="9" t="s">
        <v>40</v>
      </c>
      <c r="B30" s="6">
        <v>42531</v>
      </c>
      <c r="C30" s="5">
        <f t="shared" si="1"/>
        <v>7.834746551079394E-2</v>
      </c>
    </row>
    <row r="31" spans="1:11" x14ac:dyDescent="0.25">
      <c r="A31" s="9" t="s">
        <v>8</v>
      </c>
      <c r="B31" s="6">
        <v>77629</v>
      </c>
      <c r="C31" s="5">
        <f t="shared" si="1"/>
        <v>0.14300240765882352</v>
      </c>
    </row>
    <row r="32" spans="1:11" x14ac:dyDescent="0.25">
      <c r="A32" s="13" t="s">
        <v>9</v>
      </c>
      <c r="B32" s="14">
        <v>11438</v>
      </c>
      <c r="C32" s="15">
        <f t="shared" si="1"/>
        <v>2.1070238426382195E-2</v>
      </c>
    </row>
    <row r="33" spans="1:10" ht="15.75" thickBot="1" x14ac:dyDescent="0.3">
      <c r="A33" s="10" t="s">
        <v>5</v>
      </c>
      <c r="B33" s="3">
        <f>SUM(B26:B32)</f>
        <v>542851</v>
      </c>
      <c r="C33" s="2"/>
      <c r="H33" s="1"/>
      <c r="I33" s="1"/>
      <c r="J33" s="1"/>
    </row>
    <row r="34" spans="1:10" ht="15.75" thickBot="1" x14ac:dyDescent="0.3">
      <c r="H34" s="1"/>
      <c r="I34" s="1"/>
      <c r="J34" s="1"/>
    </row>
    <row r="35" spans="1:10" ht="34.5" customHeight="1" thickBot="1" x14ac:dyDescent="0.35">
      <c r="A35" s="127" t="s">
        <v>41</v>
      </c>
      <c r="B35" s="128"/>
      <c r="C35" s="129"/>
      <c r="H35" s="1"/>
      <c r="I35" s="1"/>
      <c r="J35" s="1"/>
    </row>
    <row r="36" spans="1:10" x14ac:dyDescent="0.25">
      <c r="A36" s="12" t="s">
        <v>6</v>
      </c>
      <c r="B36" s="4" t="s">
        <v>7</v>
      </c>
      <c r="C36" s="11" t="s">
        <v>2</v>
      </c>
      <c r="E36" s="1"/>
      <c r="F36" s="1"/>
      <c r="G36" s="1"/>
      <c r="H36" s="1"/>
      <c r="I36" s="1"/>
      <c r="J36" s="1"/>
    </row>
    <row r="37" spans="1:10" x14ac:dyDescent="0.25">
      <c r="A37" s="9" t="s">
        <v>36</v>
      </c>
      <c r="B37" s="6">
        <f>B26</f>
        <v>118893</v>
      </c>
      <c r="C37" s="5">
        <f>B37/$B$39</f>
        <v>0.47959871077567257</v>
      </c>
      <c r="E37" s="1"/>
      <c r="F37" s="1"/>
      <c r="G37" s="1"/>
      <c r="H37" s="1"/>
      <c r="I37" s="1"/>
      <c r="J37" s="1"/>
    </row>
    <row r="38" spans="1:10" x14ac:dyDescent="0.25">
      <c r="A38" s="13" t="s">
        <v>37</v>
      </c>
      <c r="B38" s="14">
        <f>B27</f>
        <v>129008</v>
      </c>
      <c r="C38" s="15">
        <f>B38/$B$39</f>
        <v>0.52040128922432749</v>
      </c>
      <c r="E38" s="1"/>
      <c r="F38" s="1"/>
      <c r="G38" s="1"/>
      <c r="H38" s="1"/>
      <c r="I38" s="1"/>
      <c r="J38" s="1"/>
    </row>
    <row r="39" spans="1:10" ht="15.75" thickBot="1" x14ac:dyDescent="0.3">
      <c r="A39" s="10" t="s">
        <v>5</v>
      </c>
      <c r="B39" s="3">
        <f>SUM(B37:B38)</f>
        <v>247901</v>
      </c>
      <c r="C39" s="2"/>
      <c r="E39" s="1"/>
      <c r="F39" s="1"/>
      <c r="G39" s="1"/>
      <c r="H39" s="1"/>
      <c r="I39" s="1"/>
      <c r="J39" s="1"/>
    </row>
    <row r="40" spans="1:10" ht="15.75" thickBot="1" x14ac:dyDescent="0.3">
      <c r="E40" s="1"/>
      <c r="F40" s="1"/>
      <c r="G40" s="1"/>
      <c r="H40" s="1"/>
      <c r="I40" s="1"/>
      <c r="J40" s="1"/>
    </row>
    <row r="41" spans="1:10" ht="18" thickBot="1" x14ac:dyDescent="0.35">
      <c r="A41" s="131" t="s">
        <v>11</v>
      </c>
      <c r="B41" s="132"/>
      <c r="C41" s="133"/>
      <c r="E41" s="1"/>
      <c r="F41" s="1"/>
      <c r="G41" s="1"/>
      <c r="H41" s="1"/>
      <c r="I41" s="1"/>
      <c r="J41" s="1"/>
    </row>
    <row r="42" spans="1:10" x14ac:dyDescent="0.25">
      <c r="A42" s="12" t="s">
        <v>12</v>
      </c>
      <c r="B42" s="4" t="s">
        <v>1</v>
      </c>
      <c r="C42" s="11" t="s">
        <v>2</v>
      </c>
      <c r="E42" s="1"/>
      <c r="F42" s="1"/>
      <c r="G42" s="1"/>
      <c r="H42" s="1"/>
      <c r="I42" s="1"/>
      <c r="J42" s="1"/>
    </row>
    <row r="43" spans="1:10" x14ac:dyDescent="0.25">
      <c r="A43" s="9" t="s">
        <v>13</v>
      </c>
      <c r="B43" s="6">
        <v>209910</v>
      </c>
      <c r="C43" s="5">
        <f>B43/$B$64</f>
        <v>0.38668069138677097</v>
      </c>
      <c r="E43" s="1"/>
      <c r="F43" s="1"/>
      <c r="G43" s="1"/>
      <c r="H43" s="1"/>
      <c r="I43" s="1"/>
      <c r="J43" s="1"/>
    </row>
    <row r="44" spans="1:10" s="1" customFormat="1" x14ac:dyDescent="0.25">
      <c r="A44" s="9" t="s">
        <v>14</v>
      </c>
      <c r="B44" s="6">
        <v>87051</v>
      </c>
      <c r="C44" s="5">
        <f t="shared" ref="C44:C63" si="2">B44/$B$64</f>
        <v>0.16035891985093514</v>
      </c>
    </row>
    <row r="45" spans="1:10" s="1" customFormat="1" x14ac:dyDescent="0.25">
      <c r="A45" s="9" t="s">
        <v>15</v>
      </c>
      <c r="B45" s="6">
        <v>34907</v>
      </c>
      <c r="C45" s="5">
        <f t="shared" si="2"/>
        <v>6.4303096061350165E-2</v>
      </c>
    </row>
    <row r="46" spans="1:10" s="1" customFormat="1" x14ac:dyDescent="0.25">
      <c r="A46" s="9" t="s">
        <v>16</v>
      </c>
      <c r="B46" s="6">
        <v>25074</v>
      </c>
      <c r="C46" s="5">
        <f t="shared" si="2"/>
        <v>4.618947003873991E-2</v>
      </c>
    </row>
    <row r="47" spans="1:10" s="1" customFormat="1" x14ac:dyDescent="0.25">
      <c r="A47" s="9" t="s">
        <v>17</v>
      </c>
      <c r="B47" s="6">
        <v>24483</v>
      </c>
      <c r="C47" s="5">
        <f t="shared" si="2"/>
        <v>4.5100773508752863E-2</v>
      </c>
    </row>
    <row r="48" spans="1:10" s="1" customFormat="1" x14ac:dyDescent="0.25">
      <c r="A48" s="9" t="s">
        <v>18</v>
      </c>
      <c r="B48" s="6">
        <v>18029</v>
      </c>
      <c r="C48" s="5">
        <f t="shared" si="2"/>
        <v>3.3211691605983966E-2</v>
      </c>
    </row>
    <row r="49" spans="1:10" s="1" customFormat="1" x14ac:dyDescent="0.25">
      <c r="A49" s="9" t="s">
        <v>19</v>
      </c>
      <c r="B49" s="6">
        <v>14018</v>
      </c>
      <c r="C49" s="5">
        <f t="shared" si="2"/>
        <v>2.5822923785716524E-2</v>
      </c>
    </row>
    <row r="50" spans="1:10" s="1" customFormat="1" x14ac:dyDescent="0.25">
      <c r="A50" s="9" t="s">
        <v>20</v>
      </c>
      <c r="B50" s="6">
        <v>11986</v>
      </c>
      <c r="C50" s="5">
        <f t="shared" si="2"/>
        <v>2.2079723533713669E-2</v>
      </c>
    </row>
    <row r="51" spans="1:10" s="1" customFormat="1" x14ac:dyDescent="0.25">
      <c r="A51" s="9" t="s">
        <v>21</v>
      </c>
      <c r="B51" s="6">
        <v>11756</v>
      </c>
      <c r="C51" s="5">
        <f t="shared" si="2"/>
        <v>2.1656034528811773E-2</v>
      </c>
    </row>
    <row r="52" spans="1:10" s="1" customFormat="1" x14ac:dyDescent="0.25">
      <c r="A52" s="9" t="s">
        <v>22</v>
      </c>
      <c r="B52" s="6">
        <v>10765</v>
      </c>
      <c r="C52" s="5">
        <f t="shared" si="2"/>
        <v>1.9830487555517074E-2</v>
      </c>
    </row>
    <row r="53" spans="1:10" s="1" customFormat="1" x14ac:dyDescent="0.25">
      <c r="A53" s="9" t="s">
        <v>23</v>
      </c>
      <c r="B53" s="6">
        <v>9674</v>
      </c>
      <c r="C53" s="5">
        <f t="shared" si="2"/>
        <v>1.7820727971395466E-2</v>
      </c>
      <c r="H53"/>
      <c r="I53"/>
      <c r="J53"/>
    </row>
    <row r="54" spans="1:10" s="1" customFormat="1" x14ac:dyDescent="0.25">
      <c r="A54" s="9" t="s">
        <v>24</v>
      </c>
      <c r="B54" s="6">
        <v>8695</v>
      </c>
      <c r="C54" s="5">
        <f t="shared" si="2"/>
        <v>1.6017286511399997E-2</v>
      </c>
      <c r="H54"/>
      <c r="I54"/>
      <c r="J54"/>
    </row>
    <row r="55" spans="1:10" s="1" customFormat="1" x14ac:dyDescent="0.25">
      <c r="A55" s="9" t="s">
        <v>25</v>
      </c>
      <c r="B55" s="6">
        <v>7305</v>
      </c>
      <c r="C55" s="5">
        <f t="shared" si="2"/>
        <v>1.3456731220905922E-2</v>
      </c>
      <c r="H55" s="8"/>
      <c r="I55" s="8"/>
      <c r="J55" s="8"/>
    </row>
    <row r="56" spans="1:10" s="1" customFormat="1" x14ac:dyDescent="0.25">
      <c r="A56" s="9" t="s">
        <v>26</v>
      </c>
      <c r="B56" s="6">
        <v>6945</v>
      </c>
      <c r="C56" s="5">
        <f t="shared" si="2"/>
        <v>1.2793565821929037E-2</v>
      </c>
      <c r="E56"/>
      <c r="F56"/>
      <c r="G56"/>
      <c r="H56"/>
      <c r="I56"/>
      <c r="J56"/>
    </row>
    <row r="57" spans="1:10" s="1" customFormat="1" x14ac:dyDescent="0.25">
      <c r="A57" s="9" t="s">
        <v>27</v>
      </c>
      <c r="B57" s="6">
        <v>4967</v>
      </c>
      <c r="C57" s="5">
        <f t="shared" si="2"/>
        <v>9.1498403797727178E-3</v>
      </c>
      <c r="E57"/>
      <c r="F57"/>
      <c r="G57"/>
      <c r="H57"/>
      <c r="I57"/>
      <c r="J57"/>
    </row>
    <row r="58" spans="1:10" s="1" customFormat="1" x14ac:dyDescent="0.25">
      <c r="A58" s="9" t="s">
        <v>28</v>
      </c>
      <c r="B58" s="6">
        <v>4603</v>
      </c>
      <c r="C58" s="5">
        <f t="shared" si="2"/>
        <v>8.479306476362759E-3</v>
      </c>
      <c r="E58" s="8"/>
      <c r="F58" s="8"/>
      <c r="G58" s="8"/>
      <c r="H58"/>
      <c r="I58"/>
      <c r="J58"/>
    </row>
    <row r="59" spans="1:10" s="1" customFormat="1" x14ac:dyDescent="0.25">
      <c r="A59" s="9" t="s">
        <v>29</v>
      </c>
      <c r="B59" s="6">
        <v>3493</v>
      </c>
      <c r="C59" s="5">
        <f t="shared" si="2"/>
        <v>6.4345464961840359E-3</v>
      </c>
      <c r="E59"/>
      <c r="F59"/>
      <c r="G59"/>
      <c r="H59"/>
      <c r="I59"/>
      <c r="J59"/>
    </row>
    <row r="60" spans="1:10" s="1" customFormat="1" x14ac:dyDescent="0.25">
      <c r="A60" s="9" t="s">
        <v>30</v>
      </c>
      <c r="B60" s="6">
        <v>3368</v>
      </c>
      <c r="C60" s="5">
        <f t="shared" si="2"/>
        <v>6.2042807326503956E-3</v>
      </c>
      <c r="E60"/>
      <c r="F60"/>
      <c r="G60"/>
      <c r="H60"/>
      <c r="I60"/>
      <c r="J60"/>
    </row>
    <row r="61" spans="1:10" s="1" customFormat="1" x14ac:dyDescent="0.25">
      <c r="A61" s="9" t="s">
        <v>31</v>
      </c>
      <c r="B61" s="6">
        <v>3037</v>
      </c>
      <c r="C61" s="5">
        <f t="shared" si="2"/>
        <v>5.5945369908133175E-3</v>
      </c>
      <c r="E61"/>
      <c r="F61"/>
      <c r="G61"/>
      <c r="H61"/>
      <c r="I61"/>
      <c r="J61"/>
    </row>
    <row r="62" spans="1:10" s="1" customFormat="1" x14ac:dyDescent="0.25">
      <c r="A62" s="9" t="s">
        <v>32</v>
      </c>
      <c r="B62" s="6">
        <v>3004</v>
      </c>
      <c r="C62" s="5">
        <f t="shared" si="2"/>
        <v>5.5337468292404358E-3</v>
      </c>
      <c r="E62"/>
      <c r="F62"/>
      <c r="G62"/>
      <c r="H62"/>
      <c r="I62"/>
      <c r="J62"/>
    </row>
    <row r="63" spans="1:10" s="1" customFormat="1" x14ac:dyDescent="0.25">
      <c r="A63" s="13" t="s">
        <v>33</v>
      </c>
      <c r="B63" s="14">
        <v>39781</v>
      </c>
      <c r="C63" s="15">
        <f t="shared" si="2"/>
        <v>7.3281618713053859E-2</v>
      </c>
      <c r="E63"/>
      <c r="F63"/>
      <c r="G63"/>
      <c r="H63"/>
      <c r="I63"/>
      <c r="J63"/>
    </row>
    <row r="64" spans="1:10" ht="15.75" thickBot="1" x14ac:dyDescent="0.3">
      <c r="A64" s="10" t="s">
        <v>5</v>
      </c>
      <c r="B64" s="3">
        <f>SUM(B43:B63)</f>
        <v>542851</v>
      </c>
      <c r="C64" s="2"/>
    </row>
    <row r="65" spans="1:10" ht="15.75" thickBot="1" x14ac:dyDescent="0.3"/>
    <row r="66" spans="1:10" s="8" customFormat="1" ht="34.5" customHeight="1" thickBot="1" x14ac:dyDescent="0.35">
      <c r="A66" s="127" t="s">
        <v>42</v>
      </c>
      <c r="B66" s="128"/>
      <c r="C66" s="129"/>
      <c r="E66"/>
      <c r="F66"/>
      <c r="G66"/>
      <c r="H66"/>
      <c r="I66"/>
      <c r="J66"/>
    </row>
    <row r="67" spans="1:10" x14ac:dyDescent="0.25">
      <c r="A67" s="12" t="s">
        <v>12</v>
      </c>
      <c r="B67" s="4" t="s">
        <v>1</v>
      </c>
      <c r="C67" s="11" t="s">
        <v>2</v>
      </c>
    </row>
    <row r="68" spans="1:10" x14ac:dyDescent="0.25">
      <c r="A68" s="9" t="s">
        <v>13</v>
      </c>
      <c r="B68" s="6">
        <v>122837</v>
      </c>
      <c r="C68" s="5">
        <f>B68/$B$89</f>
        <v>0.49550828758254301</v>
      </c>
    </row>
    <row r="69" spans="1:10" x14ac:dyDescent="0.25">
      <c r="A69" s="9" t="s">
        <v>14</v>
      </c>
      <c r="B69" s="6">
        <v>32181</v>
      </c>
      <c r="C69" s="5">
        <f t="shared" ref="C69:C88" si="3">B69/$B$89</f>
        <v>0.12981391765261133</v>
      </c>
    </row>
    <row r="70" spans="1:10" x14ac:dyDescent="0.25">
      <c r="A70" s="9" t="s">
        <v>15</v>
      </c>
      <c r="B70" s="6">
        <v>12234</v>
      </c>
      <c r="C70" s="5">
        <f t="shared" si="3"/>
        <v>4.9350345500824927E-2</v>
      </c>
    </row>
    <row r="71" spans="1:10" x14ac:dyDescent="0.25">
      <c r="A71" s="9" t="s">
        <v>17</v>
      </c>
      <c r="B71" s="6">
        <v>10667</v>
      </c>
      <c r="C71" s="5">
        <f t="shared" si="3"/>
        <v>4.3029273782679379E-2</v>
      </c>
    </row>
    <row r="72" spans="1:10" x14ac:dyDescent="0.25">
      <c r="A72" s="9" t="s">
        <v>16</v>
      </c>
      <c r="B72" s="6">
        <v>9973</v>
      </c>
      <c r="C72" s="5">
        <f t="shared" si="3"/>
        <v>4.0229769141713827E-2</v>
      </c>
    </row>
    <row r="73" spans="1:10" x14ac:dyDescent="0.25">
      <c r="A73" s="9" t="s">
        <v>18</v>
      </c>
      <c r="B73" s="6">
        <v>7731</v>
      </c>
      <c r="C73" s="5">
        <f t="shared" si="3"/>
        <v>3.1185836281418793E-2</v>
      </c>
    </row>
    <row r="74" spans="1:10" x14ac:dyDescent="0.25">
      <c r="A74" s="9" t="s">
        <v>23</v>
      </c>
      <c r="B74" s="6">
        <v>4964</v>
      </c>
      <c r="C74" s="5">
        <f t="shared" si="3"/>
        <v>2.0024122532785266E-2</v>
      </c>
    </row>
    <row r="75" spans="1:10" x14ac:dyDescent="0.25">
      <c r="A75" s="9" t="s">
        <v>22</v>
      </c>
      <c r="B75" s="6">
        <v>4720</v>
      </c>
      <c r="C75" s="5">
        <f t="shared" si="3"/>
        <v>1.9039858653252709E-2</v>
      </c>
    </row>
    <row r="76" spans="1:10" x14ac:dyDescent="0.25">
      <c r="A76" s="9" t="s">
        <v>19</v>
      </c>
      <c r="B76" s="6">
        <v>4611</v>
      </c>
      <c r="C76" s="5">
        <f t="shared" si="3"/>
        <v>1.8600167002150052E-2</v>
      </c>
    </row>
    <row r="77" spans="1:10" x14ac:dyDescent="0.25">
      <c r="A77" s="9" t="s">
        <v>21</v>
      </c>
      <c r="B77" s="6">
        <v>4369</v>
      </c>
      <c r="C77" s="5">
        <f t="shared" si="3"/>
        <v>1.7623970859334977E-2</v>
      </c>
    </row>
    <row r="78" spans="1:10" x14ac:dyDescent="0.25">
      <c r="A78" s="9" t="s">
        <v>24</v>
      </c>
      <c r="B78" s="6">
        <v>3820</v>
      </c>
      <c r="C78" s="5">
        <f t="shared" si="3"/>
        <v>1.5409377130386728E-2</v>
      </c>
    </row>
    <row r="79" spans="1:10" x14ac:dyDescent="0.25">
      <c r="A79" s="9" t="s">
        <v>20</v>
      </c>
      <c r="B79" s="6">
        <v>3678</v>
      </c>
      <c r="C79" s="5">
        <f t="shared" si="3"/>
        <v>1.483656782344565E-2</v>
      </c>
    </row>
    <row r="80" spans="1:10" x14ac:dyDescent="0.25">
      <c r="A80" s="9" t="s">
        <v>26</v>
      </c>
      <c r="B80" s="6">
        <v>2225</v>
      </c>
      <c r="C80" s="5">
        <f t="shared" si="3"/>
        <v>8.9753570981964577E-3</v>
      </c>
    </row>
    <row r="81" spans="1:3" x14ac:dyDescent="0.25">
      <c r="A81" s="9" t="s">
        <v>27</v>
      </c>
      <c r="B81" s="6">
        <v>2157</v>
      </c>
      <c r="C81" s="5">
        <f t="shared" si="3"/>
        <v>8.7010540498021396E-3</v>
      </c>
    </row>
    <row r="82" spans="1:3" x14ac:dyDescent="0.25">
      <c r="A82" s="9" t="s">
        <v>25</v>
      </c>
      <c r="B82" s="6">
        <v>2072</v>
      </c>
      <c r="C82" s="5">
        <f t="shared" si="3"/>
        <v>8.3581752393092398E-3</v>
      </c>
    </row>
    <row r="83" spans="1:3" x14ac:dyDescent="0.25">
      <c r="A83" s="9" t="s">
        <v>28</v>
      </c>
      <c r="B83" s="6">
        <v>1402</v>
      </c>
      <c r="C83" s="5">
        <f t="shared" si="3"/>
        <v>5.6554834389534528E-3</v>
      </c>
    </row>
    <row r="84" spans="1:3" x14ac:dyDescent="0.25">
      <c r="A84" s="9" t="s">
        <v>31</v>
      </c>
      <c r="B84" s="6">
        <v>1272</v>
      </c>
      <c r="C84" s="5">
        <f t="shared" si="3"/>
        <v>5.1310805523172558E-3</v>
      </c>
    </row>
    <row r="85" spans="1:3" x14ac:dyDescent="0.25">
      <c r="A85" s="9" t="s">
        <v>70</v>
      </c>
      <c r="B85" s="6">
        <v>1269</v>
      </c>
      <c r="C85" s="5">
        <f t="shared" si="3"/>
        <v>5.1189789472410353E-3</v>
      </c>
    </row>
    <row r="86" spans="1:3" x14ac:dyDescent="0.25">
      <c r="A86" s="9" t="s">
        <v>65</v>
      </c>
      <c r="B86" s="6">
        <v>889</v>
      </c>
      <c r="C86" s="5">
        <f t="shared" si="3"/>
        <v>3.586108970919843E-3</v>
      </c>
    </row>
    <row r="87" spans="1:3" x14ac:dyDescent="0.25">
      <c r="A87" s="9" t="s">
        <v>69</v>
      </c>
      <c r="B87" s="6">
        <v>807</v>
      </c>
      <c r="C87" s="5">
        <f t="shared" si="3"/>
        <v>3.2553317655031645E-3</v>
      </c>
    </row>
    <row r="88" spans="1:3" x14ac:dyDescent="0.25">
      <c r="A88" s="13" t="s">
        <v>33</v>
      </c>
      <c r="B88" s="14">
        <v>14023</v>
      </c>
      <c r="C88" s="15">
        <f t="shared" si="3"/>
        <v>5.6566935994610754E-2</v>
      </c>
    </row>
    <row r="89" spans="1:3" ht="15.75" thickBot="1" x14ac:dyDescent="0.3">
      <c r="A89" s="10" t="s">
        <v>5</v>
      </c>
      <c r="B89" s="3">
        <f>SUM(B68:B88)</f>
        <v>247901</v>
      </c>
      <c r="C89" s="2"/>
    </row>
    <row r="90" spans="1:3" ht="15.75" thickBot="1" x14ac:dyDescent="0.3"/>
    <row r="91" spans="1:3" ht="18" thickBot="1" x14ac:dyDescent="0.35">
      <c r="A91" s="131" t="s">
        <v>44</v>
      </c>
      <c r="B91" s="132"/>
      <c r="C91" s="133"/>
    </row>
    <row r="92" spans="1:3" x14ac:dyDescent="0.25">
      <c r="A92" s="12" t="s">
        <v>45</v>
      </c>
      <c r="B92" s="4" t="s">
        <v>7</v>
      </c>
      <c r="C92" s="11" t="s">
        <v>2</v>
      </c>
    </row>
    <row r="93" spans="1:3" x14ac:dyDescent="0.25">
      <c r="A93" s="9" t="s">
        <v>46</v>
      </c>
      <c r="B93" s="6">
        <v>42800</v>
      </c>
      <c r="C93" s="5">
        <f>B93/$B$100</f>
        <v>7.884299743391833E-2</v>
      </c>
    </row>
    <row r="94" spans="1:3" x14ac:dyDescent="0.25">
      <c r="A94" s="9" t="s">
        <v>47</v>
      </c>
      <c r="B94" s="6">
        <v>42860</v>
      </c>
      <c r="C94" s="5">
        <f t="shared" ref="C94:C99" si="4">B94/$B$100</f>
        <v>7.8953525000414485E-2</v>
      </c>
    </row>
    <row r="95" spans="1:3" x14ac:dyDescent="0.25">
      <c r="A95" s="9" t="s">
        <v>48</v>
      </c>
      <c r="B95" s="6">
        <v>95648</v>
      </c>
      <c r="C95" s="5">
        <f t="shared" si="4"/>
        <v>0.17619567800372479</v>
      </c>
    </row>
    <row r="96" spans="1:3" x14ac:dyDescent="0.25">
      <c r="A96" s="9" t="s">
        <v>49</v>
      </c>
      <c r="B96" s="6">
        <v>103191</v>
      </c>
      <c r="C96" s="5">
        <f t="shared" si="4"/>
        <v>0.19009083523839876</v>
      </c>
    </row>
    <row r="97" spans="1:3" x14ac:dyDescent="0.25">
      <c r="A97" s="9" t="s">
        <v>50</v>
      </c>
      <c r="B97" s="6">
        <v>96570</v>
      </c>
      <c r="C97" s="5">
        <f t="shared" si="4"/>
        <v>0.17789411827554891</v>
      </c>
    </row>
    <row r="98" spans="1:3" x14ac:dyDescent="0.25">
      <c r="A98" s="9" t="s">
        <v>51</v>
      </c>
      <c r="B98" s="6">
        <v>73863</v>
      </c>
      <c r="C98" s="5">
        <f t="shared" si="4"/>
        <v>0.13606496073508201</v>
      </c>
    </row>
    <row r="99" spans="1:3" x14ac:dyDescent="0.25">
      <c r="A99" s="13" t="s">
        <v>52</v>
      </c>
      <c r="B99" s="14">
        <v>87919</v>
      </c>
      <c r="C99" s="15">
        <f t="shared" si="4"/>
        <v>0.16195788531291275</v>
      </c>
    </row>
    <row r="100" spans="1:3" ht="15.75" thickBot="1" x14ac:dyDescent="0.3">
      <c r="A100" s="10" t="s">
        <v>5</v>
      </c>
      <c r="B100" s="3">
        <f>SUM(B93:B99)</f>
        <v>542851</v>
      </c>
      <c r="C100" s="2"/>
    </row>
    <row r="101" spans="1:3" ht="15.75" thickBot="1" x14ac:dyDescent="0.3"/>
    <row r="102" spans="1:3" ht="34.5" customHeight="1" thickBot="1" x14ac:dyDescent="0.35">
      <c r="A102" s="127" t="s">
        <v>53</v>
      </c>
      <c r="B102" s="128"/>
      <c r="C102" s="129"/>
    </row>
    <row r="103" spans="1:3" x14ac:dyDescent="0.25">
      <c r="A103" s="12" t="s">
        <v>45</v>
      </c>
      <c r="B103" s="4" t="s">
        <v>7</v>
      </c>
      <c r="C103" s="11" t="s">
        <v>2</v>
      </c>
    </row>
    <row r="104" spans="1:3" x14ac:dyDescent="0.25">
      <c r="A104" s="9" t="s">
        <v>46</v>
      </c>
      <c r="B104" s="6">
        <v>24601</v>
      </c>
      <c r="C104" s="5">
        <f>B104/$B$111</f>
        <v>9.9237195493362268E-2</v>
      </c>
    </row>
    <row r="105" spans="1:3" x14ac:dyDescent="0.25">
      <c r="A105" s="9" t="s">
        <v>47</v>
      </c>
      <c r="B105" s="6">
        <v>22941</v>
      </c>
      <c r="C105" s="5">
        <f t="shared" ref="C105:C110" si="5">B105/$B$111</f>
        <v>9.2540974017853897E-2</v>
      </c>
    </row>
    <row r="106" spans="1:3" x14ac:dyDescent="0.25">
      <c r="A106" s="9" t="s">
        <v>48</v>
      </c>
      <c r="B106" s="6">
        <v>45026</v>
      </c>
      <c r="C106" s="5">
        <f t="shared" si="5"/>
        <v>0.18162895672062637</v>
      </c>
    </row>
    <row r="107" spans="1:3" x14ac:dyDescent="0.25">
      <c r="A107" s="9" t="s">
        <v>49</v>
      </c>
      <c r="B107" s="6">
        <v>45503</v>
      </c>
      <c r="C107" s="5">
        <f t="shared" si="5"/>
        <v>0.18355311192774534</v>
      </c>
    </row>
    <row r="108" spans="1:3" x14ac:dyDescent="0.25">
      <c r="A108" s="9" t="s">
        <v>50</v>
      </c>
      <c r="B108" s="6">
        <v>36428</v>
      </c>
      <c r="C108" s="5">
        <f t="shared" si="5"/>
        <v>0.14694575657218004</v>
      </c>
    </row>
    <row r="109" spans="1:3" x14ac:dyDescent="0.25">
      <c r="A109" s="9" t="s">
        <v>51</v>
      </c>
      <c r="B109" s="6">
        <v>28813</v>
      </c>
      <c r="C109" s="5">
        <f t="shared" si="5"/>
        <v>0.11622784902037507</v>
      </c>
    </row>
    <row r="110" spans="1:3" x14ac:dyDescent="0.25">
      <c r="A110" s="13" t="s">
        <v>52</v>
      </c>
      <c r="B110" s="14">
        <v>44589</v>
      </c>
      <c r="C110" s="15">
        <f t="shared" si="5"/>
        <v>0.17986615624785701</v>
      </c>
    </row>
    <row r="111" spans="1:3" ht="15.75" thickBot="1" x14ac:dyDescent="0.3">
      <c r="A111" s="10" t="s">
        <v>5</v>
      </c>
      <c r="B111" s="3">
        <f>SUM(B104:B110)</f>
        <v>247901</v>
      </c>
      <c r="C111" s="2"/>
    </row>
    <row r="112" spans="1:3" s="35" customFormat="1" x14ac:dyDescent="0.25">
      <c r="A112" s="43"/>
      <c r="B112" s="6"/>
      <c r="C112" s="43"/>
    </row>
    <row r="113" spans="1:32" s="35" customFormat="1" x14ac:dyDescent="0.25">
      <c r="A113" s="45" t="s">
        <v>108</v>
      </c>
      <c r="B113" s="46"/>
      <c r="C113" s="47"/>
      <c r="E113"/>
      <c r="F113"/>
      <c r="G113"/>
    </row>
    <row r="114" spans="1:32" s="35" customFormat="1" x14ac:dyDescent="0.25">
      <c r="A114" s="48" t="s">
        <v>109</v>
      </c>
      <c r="B114" s="46"/>
      <c r="C114" s="47"/>
      <c r="E114"/>
      <c r="F114"/>
      <c r="G114"/>
    </row>
    <row r="115" spans="1:32" s="35" customFormat="1" x14ac:dyDescent="0.25">
      <c r="A115" s="48" t="s">
        <v>110</v>
      </c>
      <c r="B115" s="46"/>
      <c r="C115" s="47"/>
      <c r="E115"/>
      <c r="F115"/>
      <c r="G115"/>
    </row>
    <row r="116" spans="1:32" ht="15.75" thickBot="1" x14ac:dyDescent="0.3">
      <c r="A116" s="35"/>
      <c r="B116" s="35"/>
      <c r="C116" s="35"/>
      <c r="D116" s="35"/>
      <c r="H116" s="35"/>
      <c r="I116" s="35"/>
      <c r="J116" s="35"/>
      <c r="K116" s="35"/>
    </row>
    <row r="117" spans="1:32" ht="18" thickBot="1" x14ac:dyDescent="0.35">
      <c r="A117" s="131" t="s">
        <v>102</v>
      </c>
      <c r="B117" s="132"/>
      <c r="C117" s="133"/>
      <c r="D117" s="35"/>
      <c r="H117" s="35"/>
      <c r="I117" s="35"/>
      <c r="J117" s="35"/>
      <c r="K117" s="35"/>
    </row>
    <row r="118" spans="1:32" x14ac:dyDescent="0.25">
      <c r="A118" s="12" t="s">
        <v>54</v>
      </c>
      <c r="B118" s="4" t="s">
        <v>1</v>
      </c>
      <c r="C118" s="11" t="s">
        <v>2</v>
      </c>
      <c r="D118" s="35"/>
      <c r="E118" s="35"/>
      <c r="F118" s="35"/>
      <c r="G118" s="35"/>
      <c r="H118" s="35"/>
      <c r="I118" s="35"/>
      <c r="J118" s="45"/>
      <c r="K118" s="46"/>
      <c r="L118" s="47"/>
      <c r="M118" s="35"/>
      <c r="N118" s="35"/>
      <c r="O118" s="35"/>
      <c r="P118" s="35"/>
      <c r="Q118" s="35"/>
      <c r="R118" s="35"/>
      <c r="S118" s="35"/>
      <c r="T118" s="35"/>
      <c r="U118" s="35"/>
      <c r="V118" s="35"/>
      <c r="W118" s="35"/>
      <c r="X118" s="35"/>
      <c r="Y118" s="35"/>
      <c r="Z118" s="35"/>
      <c r="AA118" s="35"/>
      <c r="AB118" s="35"/>
      <c r="AC118" s="35"/>
      <c r="AD118" s="35"/>
      <c r="AE118" s="35"/>
      <c r="AF118" s="35"/>
    </row>
    <row r="119" spans="1:32" x14ac:dyDescent="0.25">
      <c r="A119" s="9" t="s">
        <v>55</v>
      </c>
      <c r="B119" s="6">
        <v>2377148</v>
      </c>
      <c r="C119" s="5">
        <f>B119/$B$121</f>
        <v>0.94241329207641122</v>
      </c>
      <c r="E119" s="35"/>
      <c r="F119" s="35"/>
      <c r="G119" s="35"/>
      <c r="J119" s="48"/>
      <c r="K119" s="46"/>
      <c r="L119" s="47"/>
      <c r="M119" s="35"/>
      <c r="N119" s="35"/>
      <c r="O119" s="35"/>
      <c r="P119" s="35"/>
      <c r="Q119" s="35"/>
      <c r="R119" s="35"/>
      <c r="S119" s="35"/>
      <c r="T119" s="35"/>
      <c r="U119" s="35"/>
      <c r="V119" s="35"/>
      <c r="W119" s="35"/>
      <c r="X119" s="35"/>
      <c r="Y119" s="35"/>
      <c r="Z119" s="35"/>
      <c r="AA119" s="35"/>
      <c r="AB119" s="35"/>
      <c r="AC119" s="35"/>
      <c r="AD119" s="35"/>
      <c r="AE119" s="35"/>
      <c r="AF119" s="35"/>
    </row>
    <row r="120" spans="1:32" x14ac:dyDescent="0.25">
      <c r="A120" s="13" t="s">
        <v>58</v>
      </c>
      <c r="B120" s="14">
        <v>145257</v>
      </c>
      <c r="C120" s="15">
        <f>B120/$B$121</f>
        <v>5.7586707923588797E-2</v>
      </c>
      <c r="E120" s="35"/>
      <c r="F120" s="35"/>
      <c r="G120" s="35"/>
      <c r="J120" s="48"/>
      <c r="K120" s="46"/>
      <c r="L120" s="47"/>
      <c r="M120" s="35"/>
      <c r="N120" s="35"/>
      <c r="O120" s="35"/>
      <c r="P120" s="35"/>
      <c r="Q120" s="35"/>
      <c r="R120" s="35"/>
      <c r="S120" s="35"/>
      <c r="T120" s="35"/>
      <c r="U120" s="35"/>
      <c r="V120" s="35"/>
      <c r="W120" s="35"/>
      <c r="X120" s="35"/>
      <c r="Y120" s="35"/>
      <c r="Z120" s="35"/>
      <c r="AA120" s="35"/>
      <c r="AB120" s="35"/>
      <c r="AC120" s="35"/>
      <c r="AD120" s="35"/>
      <c r="AE120" s="35"/>
      <c r="AF120" s="35"/>
    </row>
    <row r="121" spans="1:32" ht="15.75" thickBot="1" x14ac:dyDescent="0.3">
      <c r="A121" s="10" t="s">
        <v>5</v>
      </c>
      <c r="B121" s="3">
        <f>SUM(B119:B120)</f>
        <v>2522405</v>
      </c>
      <c r="C121" s="2"/>
      <c r="E121" s="35"/>
      <c r="F121" s="35"/>
      <c r="G121" s="35"/>
      <c r="J121" s="35"/>
      <c r="K121" s="35"/>
    </row>
    <row r="122" spans="1:32" ht="15.75" thickBot="1" x14ac:dyDescent="0.3">
      <c r="E122" s="35"/>
      <c r="F122" s="35"/>
      <c r="G122" s="35"/>
    </row>
    <row r="123" spans="1:32" ht="34.5" customHeight="1" thickBot="1" x14ac:dyDescent="0.35">
      <c r="A123" s="127" t="s">
        <v>56</v>
      </c>
      <c r="B123" s="128"/>
      <c r="C123" s="129"/>
      <c r="E123" s="35"/>
      <c r="F123" s="35"/>
      <c r="G123" s="35"/>
    </row>
    <row r="124" spans="1:32" x14ac:dyDescent="0.25">
      <c r="A124" s="12" t="s">
        <v>6</v>
      </c>
      <c r="B124" s="4" t="s">
        <v>7</v>
      </c>
      <c r="C124" s="11" t="s">
        <v>2</v>
      </c>
    </row>
    <row r="125" spans="1:32" x14ac:dyDescent="0.25">
      <c r="A125" s="9" t="s">
        <v>36</v>
      </c>
      <c r="B125" s="6">
        <v>123191</v>
      </c>
      <c r="C125" s="5">
        <f t="shared" ref="C125:C130" si="6">B125/$B$131</f>
        <v>7.6991728409335936E-2</v>
      </c>
    </row>
    <row r="126" spans="1:32" x14ac:dyDescent="0.25">
      <c r="A126" s="9" t="s">
        <v>37</v>
      </c>
      <c r="B126" s="6">
        <v>176893</v>
      </c>
      <c r="C126" s="5">
        <f t="shared" si="6"/>
        <v>0.11055432469508861</v>
      </c>
    </row>
    <row r="127" spans="1:32" x14ac:dyDescent="0.25">
      <c r="A127" s="9" t="s">
        <v>38</v>
      </c>
      <c r="B127" s="6">
        <v>203248</v>
      </c>
      <c r="C127" s="5">
        <f t="shared" si="6"/>
        <v>0.12702563349384866</v>
      </c>
    </row>
    <row r="128" spans="1:32" x14ac:dyDescent="0.25">
      <c r="A128" s="9" t="s">
        <v>39</v>
      </c>
      <c r="B128" s="6">
        <v>205586</v>
      </c>
      <c r="C128" s="5">
        <f t="shared" si="6"/>
        <v>0.12848683326510651</v>
      </c>
    </row>
    <row r="129" spans="1:14" x14ac:dyDescent="0.25">
      <c r="A129" s="9" t="s">
        <v>40</v>
      </c>
      <c r="B129" s="6">
        <v>191795</v>
      </c>
      <c r="C129" s="5">
        <f t="shared" si="6"/>
        <v>0.11986775454593748</v>
      </c>
    </row>
    <row r="130" spans="1:14" x14ac:dyDescent="0.25">
      <c r="A130" s="13" t="s">
        <v>8</v>
      </c>
      <c r="B130" s="14">
        <v>699342</v>
      </c>
      <c r="C130" s="15">
        <f t="shared" si="6"/>
        <v>0.4370737255906828</v>
      </c>
    </row>
    <row r="131" spans="1:14" ht="15.75" thickBot="1" x14ac:dyDescent="0.3">
      <c r="A131" s="10" t="s">
        <v>5</v>
      </c>
      <c r="B131" s="3">
        <f>SUM(B125:B130)</f>
        <v>1600055</v>
      </c>
      <c r="C131" s="2"/>
    </row>
    <row r="132" spans="1:14" x14ac:dyDescent="0.25">
      <c r="A132" s="49" t="s">
        <v>111</v>
      </c>
      <c r="B132" s="35"/>
      <c r="C132" s="35"/>
      <c r="D132" s="35"/>
      <c r="H132" s="35"/>
      <c r="I132" s="35"/>
      <c r="J132" s="35"/>
      <c r="K132" s="35"/>
      <c r="L132" s="35"/>
      <c r="M132" s="35"/>
      <c r="N132" s="35"/>
    </row>
    <row r="133" spans="1:14" ht="15.75" thickBot="1" x14ac:dyDescent="0.3"/>
    <row r="134" spans="1:14" ht="18" thickBot="1" x14ac:dyDescent="0.35">
      <c r="A134" s="127" t="s">
        <v>57</v>
      </c>
      <c r="B134" s="128"/>
      <c r="C134" s="129"/>
    </row>
    <row r="135" spans="1:14" x14ac:dyDescent="0.25">
      <c r="A135" s="12" t="s">
        <v>6</v>
      </c>
      <c r="B135" s="4" t="s">
        <v>7</v>
      </c>
      <c r="C135" s="11" t="s">
        <v>2</v>
      </c>
    </row>
    <row r="136" spans="1:14" x14ac:dyDescent="0.25">
      <c r="A136" s="9" t="s">
        <v>36</v>
      </c>
      <c r="B136" s="6">
        <v>22068</v>
      </c>
      <c r="C136" s="5">
        <f t="shared" ref="C136:C141" si="7">B136/$B$142</f>
        <v>0.24646794062789684</v>
      </c>
    </row>
    <row r="137" spans="1:14" x14ac:dyDescent="0.25">
      <c r="A137" s="9" t="s">
        <v>37</v>
      </c>
      <c r="B137" s="6">
        <v>25369</v>
      </c>
      <c r="C137" s="5">
        <f t="shared" si="7"/>
        <v>0.2833353809039838</v>
      </c>
      <c r="E137" s="35"/>
      <c r="F137" s="35"/>
      <c r="G137" s="35"/>
    </row>
    <row r="138" spans="1:14" x14ac:dyDescent="0.25">
      <c r="A138" s="9" t="s">
        <v>38</v>
      </c>
      <c r="B138" s="6">
        <v>15944</v>
      </c>
      <c r="C138" s="5">
        <f t="shared" si="7"/>
        <v>0.17807163518992147</v>
      </c>
    </row>
    <row r="139" spans="1:14" x14ac:dyDescent="0.25">
      <c r="A139" s="9" t="s">
        <v>39</v>
      </c>
      <c r="B139" s="6">
        <v>10262</v>
      </c>
      <c r="C139" s="5">
        <f t="shared" si="7"/>
        <v>0.11461183644750216</v>
      </c>
    </row>
    <row r="140" spans="1:14" x14ac:dyDescent="0.25">
      <c r="A140" s="9" t="s">
        <v>40</v>
      </c>
      <c r="B140" s="6">
        <v>5846</v>
      </c>
      <c r="C140" s="5">
        <f t="shared" si="7"/>
        <v>6.529144376067994E-2</v>
      </c>
    </row>
    <row r="141" spans="1:14" x14ac:dyDescent="0.25">
      <c r="A141" s="13" t="s">
        <v>8</v>
      </c>
      <c r="B141" s="14">
        <v>10048</v>
      </c>
      <c r="C141" s="15">
        <f t="shared" si="7"/>
        <v>0.11222176307001575</v>
      </c>
    </row>
    <row r="142" spans="1:14" ht="15.75" thickBot="1" x14ac:dyDescent="0.3">
      <c r="A142" s="10" t="s">
        <v>5</v>
      </c>
      <c r="B142" s="3">
        <f>SUM(B136:B141)</f>
        <v>89537</v>
      </c>
      <c r="C142" s="2"/>
    </row>
    <row r="143" spans="1:14" ht="15.75" thickBot="1" x14ac:dyDescent="0.3"/>
    <row r="144" spans="1:14" ht="34.5" customHeight="1" thickBot="1" x14ac:dyDescent="0.35">
      <c r="A144" s="127" t="s">
        <v>59</v>
      </c>
      <c r="B144" s="128"/>
      <c r="C144" s="129"/>
    </row>
    <row r="145" spans="1:3" x14ac:dyDescent="0.25">
      <c r="A145" s="12" t="s">
        <v>6</v>
      </c>
      <c r="B145" s="4" t="s">
        <v>7</v>
      </c>
      <c r="C145" s="11" t="s">
        <v>2</v>
      </c>
    </row>
    <row r="146" spans="1:3" x14ac:dyDescent="0.25">
      <c r="A146" s="9" t="s">
        <v>36</v>
      </c>
      <c r="B146" s="6">
        <f>B136</f>
        <v>22068</v>
      </c>
      <c r="C146" s="5">
        <f>B146/$B$148</f>
        <v>0.46520648438982232</v>
      </c>
    </row>
    <row r="147" spans="1:3" x14ac:dyDescent="0.25">
      <c r="A147" s="13" t="s">
        <v>37</v>
      </c>
      <c r="B147" s="14">
        <f>B137</f>
        <v>25369</v>
      </c>
      <c r="C147" s="15">
        <f>B147/$B$148</f>
        <v>0.53479351561017774</v>
      </c>
    </row>
    <row r="148" spans="1:3" ht="15.75" thickBot="1" x14ac:dyDescent="0.3">
      <c r="A148" s="10" t="s">
        <v>5</v>
      </c>
      <c r="B148" s="3">
        <f>SUM(B146:B147)</f>
        <v>47437</v>
      </c>
      <c r="C148" s="2"/>
    </row>
    <row r="149" spans="1:3" ht="15.75" thickBot="1" x14ac:dyDescent="0.3"/>
    <row r="150" spans="1:3" ht="38.25" customHeight="1" thickBot="1" x14ac:dyDescent="0.35">
      <c r="A150" s="127" t="s">
        <v>60</v>
      </c>
      <c r="B150" s="128"/>
      <c r="C150" s="129"/>
    </row>
    <row r="151" spans="1:3" x14ac:dyDescent="0.25">
      <c r="A151" s="12" t="s">
        <v>12</v>
      </c>
      <c r="B151" s="4" t="s">
        <v>1</v>
      </c>
      <c r="C151" s="11" t="s">
        <v>2</v>
      </c>
    </row>
    <row r="152" spans="1:3" x14ac:dyDescent="0.25">
      <c r="A152" s="9" t="s">
        <v>13</v>
      </c>
      <c r="B152" s="6">
        <v>35652</v>
      </c>
      <c r="C152" s="5">
        <f t="shared" ref="C152:C172" si="8">B152/$B$173</f>
        <v>0.39818175726236082</v>
      </c>
    </row>
    <row r="153" spans="1:3" x14ac:dyDescent="0.25">
      <c r="A153" s="9" t="s">
        <v>14</v>
      </c>
      <c r="B153" s="6">
        <v>15313</v>
      </c>
      <c r="C153" s="5">
        <f t="shared" si="8"/>
        <v>0.17102426929649195</v>
      </c>
    </row>
    <row r="154" spans="1:3" x14ac:dyDescent="0.25">
      <c r="A154" s="9" t="s">
        <v>15</v>
      </c>
      <c r="B154" s="6">
        <v>6632</v>
      </c>
      <c r="C154" s="5">
        <f t="shared" si="8"/>
        <v>7.4069937567709437E-2</v>
      </c>
    </row>
    <row r="155" spans="1:3" x14ac:dyDescent="0.25">
      <c r="A155" s="9" t="s">
        <v>17</v>
      </c>
      <c r="B155" s="6">
        <v>4126</v>
      </c>
      <c r="C155" s="5">
        <f t="shared" si="8"/>
        <v>4.6081508203312596E-2</v>
      </c>
    </row>
    <row r="156" spans="1:3" x14ac:dyDescent="0.25">
      <c r="A156" s="9" t="s">
        <v>18</v>
      </c>
      <c r="B156" s="6">
        <v>3789</v>
      </c>
      <c r="C156" s="5">
        <f t="shared" si="8"/>
        <v>4.2317701062130737E-2</v>
      </c>
    </row>
    <row r="157" spans="1:3" x14ac:dyDescent="0.25">
      <c r="A157" s="9" t="s">
        <v>16</v>
      </c>
      <c r="B157" s="6">
        <v>3214</v>
      </c>
      <c r="C157" s="5">
        <f t="shared" si="8"/>
        <v>3.5895774931034095E-2</v>
      </c>
    </row>
    <row r="158" spans="1:3" x14ac:dyDescent="0.25">
      <c r="A158" s="9" t="s">
        <v>22</v>
      </c>
      <c r="B158" s="6">
        <v>2130</v>
      </c>
      <c r="C158" s="5">
        <f t="shared" si="8"/>
        <v>2.3789048103018864E-2</v>
      </c>
    </row>
    <row r="159" spans="1:3" x14ac:dyDescent="0.25">
      <c r="A159" s="9" t="s">
        <v>19</v>
      </c>
      <c r="B159" s="6">
        <v>1729</v>
      </c>
      <c r="C159" s="5">
        <f t="shared" si="8"/>
        <v>1.9310452662027987E-2</v>
      </c>
    </row>
    <row r="160" spans="1:3" x14ac:dyDescent="0.25">
      <c r="A160" s="9" t="s">
        <v>24</v>
      </c>
      <c r="B160" s="6">
        <v>1586</v>
      </c>
      <c r="C160" s="5">
        <f t="shared" si="8"/>
        <v>1.7713347554642215E-2</v>
      </c>
    </row>
    <row r="161" spans="1:7" x14ac:dyDescent="0.25">
      <c r="A161" s="9" t="s">
        <v>23</v>
      </c>
      <c r="B161" s="6">
        <v>1515</v>
      </c>
      <c r="C161" s="5">
        <f t="shared" si="8"/>
        <v>1.6920379284541587E-2</v>
      </c>
    </row>
    <row r="162" spans="1:7" x14ac:dyDescent="0.25">
      <c r="A162" s="9" t="s">
        <v>20</v>
      </c>
      <c r="B162" s="6">
        <v>1377</v>
      </c>
      <c r="C162" s="5">
        <f t="shared" si="8"/>
        <v>1.5379117013078392E-2</v>
      </c>
    </row>
    <row r="163" spans="1:7" x14ac:dyDescent="0.25">
      <c r="A163" s="9" t="s">
        <v>25</v>
      </c>
      <c r="B163" s="6">
        <v>1314</v>
      </c>
      <c r="C163" s="5">
        <f t="shared" si="8"/>
        <v>1.467549728045389E-2</v>
      </c>
    </row>
    <row r="164" spans="1:7" x14ac:dyDescent="0.25">
      <c r="A164" s="9" t="s">
        <v>103</v>
      </c>
      <c r="B164" s="6">
        <v>1157</v>
      </c>
      <c r="C164" s="5">
        <f t="shared" si="8"/>
        <v>1.2922032232484894E-2</v>
      </c>
    </row>
    <row r="165" spans="1:7" x14ac:dyDescent="0.25">
      <c r="A165" s="9" t="s">
        <v>26</v>
      </c>
      <c r="B165" s="6">
        <v>997</v>
      </c>
      <c r="C165" s="5">
        <f t="shared" si="8"/>
        <v>1.1135061482962351E-2</v>
      </c>
    </row>
    <row r="166" spans="1:7" x14ac:dyDescent="0.25">
      <c r="A166" s="9" t="s">
        <v>27</v>
      </c>
      <c r="B166" s="6">
        <v>834</v>
      </c>
      <c r="C166" s="5">
        <f t="shared" si="8"/>
        <v>9.3145850318862595E-3</v>
      </c>
    </row>
    <row r="167" spans="1:7" x14ac:dyDescent="0.25">
      <c r="A167" s="9" t="s">
        <v>28</v>
      </c>
      <c r="B167" s="6">
        <v>719</v>
      </c>
      <c r="C167" s="5">
        <f t="shared" si="8"/>
        <v>8.0301998056669308E-3</v>
      </c>
    </row>
    <row r="168" spans="1:7" x14ac:dyDescent="0.25">
      <c r="A168" s="9" t="s">
        <v>29</v>
      </c>
      <c r="B168" s="6">
        <v>610</v>
      </c>
      <c r="C168" s="5">
        <f t="shared" si="8"/>
        <v>6.812825982554698E-3</v>
      </c>
    </row>
    <row r="169" spans="1:7" x14ac:dyDescent="0.25">
      <c r="A169" s="9" t="s">
        <v>31</v>
      </c>
      <c r="B169" s="6">
        <v>495</v>
      </c>
      <c r="C169" s="5">
        <f t="shared" si="8"/>
        <v>5.5284407563353701E-3</v>
      </c>
    </row>
    <row r="170" spans="1:7" x14ac:dyDescent="0.25">
      <c r="A170" s="9" t="s">
        <v>30</v>
      </c>
      <c r="B170" s="6">
        <v>490</v>
      </c>
      <c r="C170" s="5">
        <f t="shared" si="8"/>
        <v>5.4725979204127903E-3</v>
      </c>
    </row>
    <row r="171" spans="1:7" x14ac:dyDescent="0.25">
      <c r="A171" s="9" t="s">
        <v>32</v>
      </c>
      <c r="B171" s="6">
        <v>464</v>
      </c>
      <c r="C171" s="5">
        <f t="shared" si="8"/>
        <v>5.1822151736153768E-3</v>
      </c>
    </row>
    <row r="172" spans="1:7" x14ac:dyDescent="0.25">
      <c r="A172" s="13" t="s">
        <v>33</v>
      </c>
      <c r="B172" s="14">
        <v>5394</v>
      </c>
      <c r="C172" s="15">
        <f t="shared" si="8"/>
        <v>6.0243251393278754E-2</v>
      </c>
    </row>
    <row r="173" spans="1:7" x14ac:dyDescent="0.25">
      <c r="A173" s="13" t="s">
        <v>5</v>
      </c>
      <c r="B173" s="14">
        <f>SUM(B152:B172)</f>
        <v>89537</v>
      </c>
      <c r="C173" s="16"/>
    </row>
    <row r="174" spans="1:7" x14ac:dyDescent="0.25">
      <c r="A174" s="50" t="s">
        <v>112</v>
      </c>
      <c r="B174" s="35"/>
      <c r="C174" s="35"/>
    </row>
    <row r="175" spans="1:7" s="35" customFormat="1" ht="15.75" thickBot="1" x14ac:dyDescent="0.3">
      <c r="A175" s="51"/>
      <c r="E175"/>
      <c r="F175"/>
      <c r="G175"/>
    </row>
    <row r="176" spans="1:7" ht="36" customHeight="1" thickBot="1" x14ac:dyDescent="0.35">
      <c r="A176" s="127" t="s">
        <v>61</v>
      </c>
      <c r="B176" s="128"/>
      <c r="C176" s="129"/>
    </row>
    <row r="177" spans="1:7" x14ac:dyDescent="0.25">
      <c r="A177" s="12" t="s">
        <v>12</v>
      </c>
      <c r="B177" s="4" t="s">
        <v>1</v>
      </c>
      <c r="C177" s="11" t="s">
        <v>2</v>
      </c>
    </row>
    <row r="178" spans="1:7" x14ac:dyDescent="0.25">
      <c r="A178" s="9" t="s">
        <v>13</v>
      </c>
      <c r="B178" s="6">
        <v>24092</v>
      </c>
      <c r="C178" s="5">
        <f t="shared" ref="C178:C198" si="9">B178/$B$199</f>
        <v>0.50787360077576571</v>
      </c>
    </row>
    <row r="179" spans="1:7" x14ac:dyDescent="0.25">
      <c r="A179" s="9" t="s">
        <v>14</v>
      </c>
      <c r="B179" s="6">
        <v>5631</v>
      </c>
      <c r="C179" s="5">
        <f t="shared" si="9"/>
        <v>0.11870480848282985</v>
      </c>
    </row>
    <row r="180" spans="1:7" x14ac:dyDescent="0.25">
      <c r="A180" s="9" t="s">
        <v>15</v>
      </c>
      <c r="B180" s="6">
        <v>2802</v>
      </c>
      <c r="C180" s="5">
        <f t="shared" si="9"/>
        <v>5.9067816261567978E-2</v>
      </c>
      <c r="E180" s="35"/>
      <c r="F180" s="35"/>
      <c r="G180" s="35"/>
    </row>
    <row r="181" spans="1:7" x14ac:dyDescent="0.25">
      <c r="A181" s="9" t="s">
        <v>17</v>
      </c>
      <c r="B181" s="6">
        <v>2026</v>
      </c>
      <c r="C181" s="5">
        <f t="shared" si="9"/>
        <v>4.2709277568143009E-2</v>
      </c>
    </row>
    <row r="182" spans="1:7" x14ac:dyDescent="0.25">
      <c r="A182" s="9" t="s">
        <v>18</v>
      </c>
      <c r="B182" s="6">
        <v>1851</v>
      </c>
      <c r="C182" s="5">
        <f t="shared" si="9"/>
        <v>3.9020174125682483E-2</v>
      </c>
    </row>
    <row r="183" spans="1:7" x14ac:dyDescent="0.25">
      <c r="A183" s="9" t="s">
        <v>16</v>
      </c>
      <c r="B183" s="6">
        <v>1832</v>
      </c>
      <c r="C183" s="5">
        <f t="shared" si="9"/>
        <v>3.8619642894786768E-2</v>
      </c>
    </row>
    <row r="184" spans="1:7" x14ac:dyDescent="0.25">
      <c r="A184" s="9" t="s">
        <v>22</v>
      </c>
      <c r="B184" s="6">
        <v>1026</v>
      </c>
      <c r="C184" s="5">
        <f t="shared" si="9"/>
        <v>2.1628686468368574E-2</v>
      </c>
    </row>
    <row r="185" spans="1:7" x14ac:dyDescent="0.25">
      <c r="A185" s="9" t="s">
        <v>23</v>
      </c>
      <c r="B185" s="6">
        <v>857</v>
      </c>
      <c r="C185" s="5">
        <f t="shared" si="9"/>
        <v>1.8066066572506694E-2</v>
      </c>
    </row>
    <row r="186" spans="1:7" x14ac:dyDescent="0.25">
      <c r="A186" s="9" t="s">
        <v>24</v>
      </c>
      <c r="B186" s="6">
        <v>779</v>
      </c>
      <c r="C186" s="5">
        <f t="shared" si="9"/>
        <v>1.6421780466724288E-2</v>
      </c>
    </row>
    <row r="187" spans="1:7" x14ac:dyDescent="0.25">
      <c r="A187" s="9" t="s">
        <v>19</v>
      </c>
      <c r="B187" s="6">
        <v>653</v>
      </c>
      <c r="C187" s="5">
        <f t="shared" si="9"/>
        <v>1.3765625988152707E-2</v>
      </c>
    </row>
    <row r="188" spans="1:7" x14ac:dyDescent="0.25">
      <c r="A188" s="9" t="s">
        <v>103</v>
      </c>
      <c r="B188" s="6">
        <v>609</v>
      </c>
      <c r="C188" s="5">
        <f t="shared" si="9"/>
        <v>1.2838079979762633E-2</v>
      </c>
    </row>
    <row r="189" spans="1:7" x14ac:dyDescent="0.25">
      <c r="A189" s="9" t="s">
        <v>20</v>
      </c>
      <c r="B189" s="6">
        <v>451</v>
      </c>
      <c r="C189" s="5">
        <f t="shared" si="9"/>
        <v>9.5073465859982706E-3</v>
      </c>
    </row>
    <row r="190" spans="1:7" x14ac:dyDescent="0.25">
      <c r="A190" s="9" t="s">
        <v>26</v>
      </c>
      <c r="B190" s="6">
        <v>445</v>
      </c>
      <c r="C190" s="5">
        <f t="shared" si="9"/>
        <v>9.3808630393996256E-3</v>
      </c>
    </row>
    <row r="191" spans="1:7" x14ac:dyDescent="0.25">
      <c r="A191" s="9" t="s">
        <v>25</v>
      </c>
      <c r="B191" s="6">
        <v>410</v>
      </c>
      <c r="C191" s="5">
        <f t="shared" si="9"/>
        <v>8.6430423509075201E-3</v>
      </c>
    </row>
    <row r="192" spans="1:7" x14ac:dyDescent="0.25">
      <c r="A192" s="9" t="s">
        <v>28</v>
      </c>
      <c r="B192" s="6">
        <v>354</v>
      </c>
      <c r="C192" s="5">
        <f t="shared" si="9"/>
        <v>7.4625292493201512E-3</v>
      </c>
    </row>
    <row r="193" spans="1:3" x14ac:dyDescent="0.25">
      <c r="A193" s="9" t="s">
        <v>27</v>
      </c>
      <c r="B193" s="6">
        <v>345</v>
      </c>
      <c r="C193" s="5">
        <f t="shared" si="9"/>
        <v>7.2728039294221811E-3</v>
      </c>
    </row>
    <row r="194" spans="1:3" x14ac:dyDescent="0.25">
      <c r="A194" s="9" t="s">
        <v>31</v>
      </c>
      <c r="B194" s="6">
        <v>323</v>
      </c>
      <c r="C194" s="5">
        <f t="shared" si="9"/>
        <v>6.8090309252271438E-3</v>
      </c>
    </row>
    <row r="195" spans="1:3" x14ac:dyDescent="0.25">
      <c r="A195" s="9" t="s">
        <v>95</v>
      </c>
      <c r="B195" s="6">
        <v>242</v>
      </c>
      <c r="C195" s="5">
        <f t="shared" si="9"/>
        <v>5.1015030461454142E-3</v>
      </c>
    </row>
    <row r="196" spans="1:3" x14ac:dyDescent="0.25">
      <c r="A196" s="9" t="s">
        <v>68</v>
      </c>
      <c r="B196" s="6">
        <v>223</v>
      </c>
      <c r="C196" s="5">
        <f t="shared" si="9"/>
        <v>4.7009718152496993E-3</v>
      </c>
    </row>
    <row r="197" spans="1:3" x14ac:dyDescent="0.25">
      <c r="A197" s="9" t="s">
        <v>71</v>
      </c>
      <c r="B197" s="6">
        <v>213</v>
      </c>
      <c r="C197" s="5">
        <f t="shared" si="9"/>
        <v>4.4901659042519554E-3</v>
      </c>
    </row>
    <row r="198" spans="1:3" x14ac:dyDescent="0.25">
      <c r="A198" s="13" t="s">
        <v>33</v>
      </c>
      <c r="B198" s="14">
        <v>2273</v>
      </c>
      <c r="C198" s="15">
        <f t="shared" si="9"/>
        <v>4.7916183569787295E-2</v>
      </c>
    </row>
    <row r="199" spans="1:3" ht="15.75" thickBot="1" x14ac:dyDescent="0.3">
      <c r="A199" s="10" t="s">
        <v>5</v>
      </c>
      <c r="B199" s="3">
        <f>SUM(B178:B198)</f>
        <v>47437</v>
      </c>
      <c r="C199" s="2"/>
    </row>
    <row r="200" spans="1:3" x14ac:dyDescent="0.25">
      <c r="A200" s="52" t="s">
        <v>112</v>
      </c>
      <c r="B200" s="35"/>
      <c r="C200" s="35"/>
    </row>
    <row r="202" spans="1:3" x14ac:dyDescent="0.25">
      <c r="A202" s="35" t="s">
        <v>113</v>
      </c>
    </row>
  </sheetData>
  <mergeCells count="17">
    <mergeCell ref="A66:C66"/>
    <mergeCell ref="A1:F1"/>
    <mergeCell ref="A91:C91"/>
    <mergeCell ref="A102:C102"/>
    <mergeCell ref="A117:C117"/>
    <mergeCell ref="A12:C12"/>
    <mergeCell ref="A5:C5"/>
    <mergeCell ref="A24:C24"/>
    <mergeCell ref="A35:C35"/>
    <mergeCell ref="A41:C41"/>
    <mergeCell ref="E12:G12"/>
    <mergeCell ref="E18:G18"/>
    <mergeCell ref="A123:C123"/>
    <mergeCell ref="A134:C134"/>
    <mergeCell ref="A144:C144"/>
    <mergeCell ref="A150:C150"/>
    <mergeCell ref="A176:C176"/>
  </mergeCells>
  <printOptions horizontalCentered="1"/>
  <pageMargins left="0.5" right="0.5" top="0.5" bottom="0.5" header="0.3" footer="0.3"/>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36"/>
  <sheetViews>
    <sheetView tabSelected="1" view="pageLayout" topLeftCell="A4" workbookViewId="0">
      <selection activeCell="A92" sqref="A92"/>
    </sheetView>
  </sheetViews>
  <sheetFormatPr defaultColWidth="9.140625" defaultRowHeight="15" x14ac:dyDescent="0.25"/>
  <cols>
    <col min="1" max="1" width="32.140625" style="35" customWidth="1"/>
    <col min="2" max="2" width="21.28515625" style="35" customWidth="1"/>
    <col min="3" max="3" width="13.140625" style="35" customWidth="1"/>
    <col min="4" max="4" width="3.7109375" style="35" customWidth="1"/>
    <col min="5" max="5" width="32.140625" style="35" customWidth="1"/>
    <col min="6" max="6" width="12.85546875" style="35" customWidth="1"/>
    <col min="7" max="7" width="8.7109375" style="35" customWidth="1"/>
    <col min="8" max="8" width="8.85546875" style="35" customWidth="1"/>
    <col min="9" max="9" width="41.140625" style="35" customWidth="1"/>
    <col min="10" max="10" width="14.85546875" style="35" customWidth="1"/>
    <col min="11" max="11" width="17.140625" style="35" customWidth="1"/>
    <col min="12" max="12" width="9.140625" style="35"/>
    <col min="13" max="13" width="25.140625" style="35" bestFit="1" customWidth="1"/>
    <col min="14" max="14" width="10.7109375" style="35" bestFit="1" customWidth="1"/>
    <col min="15" max="15" width="7.85546875" style="35" bestFit="1" customWidth="1"/>
    <col min="16" max="16384" width="9.140625" style="35"/>
  </cols>
  <sheetData>
    <row r="1" spans="1:12" ht="50.1" customHeight="1" x14ac:dyDescent="0.25">
      <c r="A1" s="140" t="s">
        <v>147</v>
      </c>
      <c r="B1" s="140"/>
      <c r="C1" s="140"/>
      <c r="D1" s="140"/>
      <c r="E1" s="140"/>
      <c r="F1" s="140"/>
      <c r="G1" s="140"/>
    </row>
    <row r="2" spans="1:12" ht="21" customHeight="1" thickBot="1" x14ac:dyDescent="0.3">
      <c r="D2" s="63"/>
    </row>
    <row r="3" spans="1:12" ht="17.25" customHeight="1" thickBot="1" x14ac:dyDescent="0.35">
      <c r="A3" s="131" t="s">
        <v>34</v>
      </c>
      <c r="B3" s="132"/>
      <c r="C3" s="133"/>
    </row>
    <row r="4" spans="1:12" ht="18" customHeight="1" x14ac:dyDescent="0.25">
      <c r="A4" s="12" t="s">
        <v>0</v>
      </c>
      <c r="B4" s="4" t="s">
        <v>1</v>
      </c>
      <c r="C4" s="11" t="s">
        <v>2</v>
      </c>
    </row>
    <row r="5" spans="1:12" x14ac:dyDescent="0.25">
      <c r="A5" s="37" t="s">
        <v>3</v>
      </c>
      <c r="B5" s="6">
        <v>383508</v>
      </c>
      <c r="C5" s="5">
        <v>0.92150879199565572</v>
      </c>
    </row>
    <row r="6" spans="1:12" x14ac:dyDescent="0.25">
      <c r="A6" s="13" t="s">
        <v>135</v>
      </c>
      <c r="B6" s="14">
        <v>32666</v>
      </c>
      <c r="C6" s="15">
        <v>7.8491208004344337E-2</v>
      </c>
    </row>
    <row r="7" spans="1:12" ht="15.75" thickBot="1" x14ac:dyDescent="0.3">
      <c r="A7" s="116" t="s">
        <v>5</v>
      </c>
      <c r="B7" s="94">
        <v>416174</v>
      </c>
      <c r="C7" s="2"/>
    </row>
    <row r="8" spans="1:12" ht="29.25" customHeight="1" x14ac:dyDescent="0.25">
      <c r="A8" s="43"/>
      <c r="B8" s="95"/>
      <c r="C8" s="43"/>
    </row>
    <row r="9" spans="1:12" ht="15.75" x14ac:dyDescent="0.25">
      <c r="A9" s="141" t="s">
        <v>136</v>
      </c>
      <c r="B9" s="141"/>
      <c r="C9" s="141"/>
      <c r="D9" s="141"/>
      <c r="E9" s="141"/>
      <c r="F9" s="141"/>
      <c r="G9" s="141"/>
    </row>
    <row r="10" spans="1:12" ht="16.5" customHeight="1" thickBot="1" x14ac:dyDescent="0.3">
      <c r="A10" s="43"/>
      <c r="B10" s="95"/>
      <c r="C10" s="43"/>
      <c r="H10" s="43"/>
      <c r="I10" s="43"/>
      <c r="J10" s="6"/>
      <c r="K10" s="65"/>
      <c r="L10" s="43"/>
    </row>
    <row r="11" spans="1:12" ht="18" thickBot="1" x14ac:dyDescent="0.35">
      <c r="A11" s="131" t="s">
        <v>35</v>
      </c>
      <c r="B11" s="132"/>
      <c r="C11" s="133"/>
    </row>
    <row r="12" spans="1:12" x14ac:dyDescent="0.25">
      <c r="A12" s="12" t="s">
        <v>6</v>
      </c>
      <c r="B12" s="4" t="s">
        <v>7</v>
      </c>
      <c r="C12" s="11" t="s">
        <v>2</v>
      </c>
    </row>
    <row r="13" spans="1:12" x14ac:dyDescent="0.25">
      <c r="A13" s="96" t="s">
        <v>36</v>
      </c>
      <c r="B13" s="97">
        <v>27621</v>
      </c>
      <c r="C13" s="98">
        <v>6.6368874557276525E-2</v>
      </c>
    </row>
    <row r="14" spans="1:12" x14ac:dyDescent="0.25">
      <c r="A14" s="99" t="s">
        <v>37</v>
      </c>
      <c r="B14" s="100">
        <v>29887</v>
      </c>
      <c r="C14" s="101">
        <v>7.181371253369985E-2</v>
      </c>
    </row>
    <row r="15" spans="1:12" ht="15.75" customHeight="1" x14ac:dyDescent="0.25">
      <c r="A15" s="37" t="s">
        <v>38</v>
      </c>
      <c r="B15" s="6">
        <v>33676</v>
      </c>
      <c r="C15" s="5">
        <v>8.0918077534877245E-2</v>
      </c>
    </row>
    <row r="16" spans="1:12" ht="15" customHeight="1" x14ac:dyDescent="0.25">
      <c r="A16" s="37" t="s">
        <v>39</v>
      </c>
      <c r="B16" s="6">
        <v>32714</v>
      </c>
      <c r="C16" s="5">
        <v>7.8606544378072629E-2</v>
      </c>
      <c r="I16" s="43"/>
      <c r="J16" s="43"/>
      <c r="K16" s="43"/>
    </row>
    <row r="17" spans="1:15" ht="15.75" customHeight="1" x14ac:dyDescent="0.25">
      <c r="A17" s="37" t="s">
        <v>40</v>
      </c>
      <c r="B17" s="6">
        <v>38196</v>
      </c>
      <c r="C17" s="5">
        <v>9.1778919394291808E-2</v>
      </c>
      <c r="E17" s="43"/>
      <c r="F17" s="43"/>
      <c r="G17" s="43"/>
      <c r="I17" s="43"/>
      <c r="J17" s="43"/>
      <c r="K17" s="43"/>
    </row>
    <row r="18" spans="1:15" x14ac:dyDescent="0.25">
      <c r="A18" s="37" t="s">
        <v>8</v>
      </c>
      <c r="B18" s="6">
        <v>227630</v>
      </c>
      <c r="C18" s="5">
        <v>0.54695872399525203</v>
      </c>
      <c r="E18" s="43"/>
      <c r="F18" s="43"/>
      <c r="G18" s="43"/>
      <c r="I18" s="43"/>
      <c r="J18" s="43"/>
      <c r="K18" s="43"/>
    </row>
    <row r="19" spans="1:15" x14ac:dyDescent="0.25">
      <c r="A19" s="13" t="s">
        <v>9</v>
      </c>
      <c r="B19" s="14">
        <v>26450</v>
      </c>
      <c r="C19" s="15">
        <v>6.3555147606529958E-2</v>
      </c>
      <c r="E19" s="43"/>
      <c r="F19" s="43"/>
      <c r="G19" s="43"/>
      <c r="I19" s="43"/>
      <c r="J19" s="43"/>
      <c r="K19" s="43"/>
    </row>
    <row r="20" spans="1:15" ht="15.75" thickBot="1" x14ac:dyDescent="0.3">
      <c r="A20" s="116" t="s">
        <v>5</v>
      </c>
      <c r="B20" s="94">
        <v>416174</v>
      </c>
      <c r="C20" s="2"/>
      <c r="E20" s="43"/>
      <c r="F20" s="43"/>
      <c r="G20" s="43"/>
      <c r="I20" s="43"/>
      <c r="J20" s="43"/>
      <c r="K20" s="43"/>
    </row>
    <row r="21" spans="1:15" ht="9" customHeight="1" x14ac:dyDescent="0.25">
      <c r="A21" s="43"/>
      <c r="B21" s="95"/>
      <c r="C21" s="43"/>
      <c r="E21" s="43"/>
      <c r="F21" s="43"/>
      <c r="G21" s="43"/>
      <c r="I21" s="43"/>
      <c r="J21" s="43"/>
      <c r="K21" s="43"/>
    </row>
    <row r="22" spans="1:15" ht="32.25" customHeight="1" x14ac:dyDescent="0.25">
      <c r="A22" s="143" t="s">
        <v>153</v>
      </c>
      <c r="B22" s="142"/>
      <c r="C22" s="142"/>
      <c r="D22" s="142"/>
      <c r="E22" s="142"/>
      <c r="F22" s="142"/>
      <c r="G22" s="142"/>
      <c r="I22" s="43"/>
      <c r="J22" s="43"/>
      <c r="K22" s="43"/>
    </row>
    <row r="23" spans="1:15" ht="15" customHeight="1" thickBot="1" x14ac:dyDescent="0.3">
      <c r="E23" s="43"/>
      <c r="F23" s="43"/>
      <c r="G23" s="43"/>
      <c r="I23" s="43"/>
      <c r="J23" s="43"/>
      <c r="K23" s="43"/>
    </row>
    <row r="24" spans="1:15" ht="18" thickBot="1" x14ac:dyDescent="0.35">
      <c r="A24" s="131" t="s">
        <v>10</v>
      </c>
      <c r="B24" s="132"/>
      <c r="C24" s="133"/>
      <c r="E24" s="43"/>
      <c r="F24" s="43"/>
      <c r="G24" s="43"/>
      <c r="I24" s="43"/>
      <c r="J24" s="43"/>
      <c r="K24" s="43"/>
    </row>
    <row r="25" spans="1:15" x14ac:dyDescent="0.25">
      <c r="A25" s="12" t="s">
        <v>6</v>
      </c>
      <c r="B25" s="4" t="s">
        <v>7</v>
      </c>
      <c r="C25" s="11" t="s">
        <v>2</v>
      </c>
      <c r="E25" s="43"/>
      <c r="F25" s="43"/>
      <c r="G25" s="43"/>
    </row>
    <row r="26" spans="1:15" x14ac:dyDescent="0.25">
      <c r="A26" s="118" t="s">
        <v>36</v>
      </c>
      <c r="B26" s="125">
        <f>SUM('1:3'!B26)</f>
        <v>4505</v>
      </c>
      <c r="C26" s="123">
        <f t="shared" ref="C26:C32" si="0">B26/$B$33</f>
        <v>0.13791097777505662</v>
      </c>
      <c r="E26" s="43"/>
      <c r="F26" s="43"/>
      <c r="G26" s="43"/>
    </row>
    <row r="27" spans="1:15" x14ac:dyDescent="0.25">
      <c r="A27" s="119" t="s">
        <v>37</v>
      </c>
      <c r="B27" s="126">
        <f>SUM('1:3'!B27)</f>
        <v>5179</v>
      </c>
      <c r="C27" s="124">
        <f t="shared" si="0"/>
        <v>0.15854405191942691</v>
      </c>
      <c r="E27" s="43"/>
      <c r="F27" s="43"/>
      <c r="G27" s="43"/>
    </row>
    <row r="28" spans="1:15" x14ac:dyDescent="0.25">
      <c r="A28" s="37" t="s">
        <v>38</v>
      </c>
      <c r="B28" s="6">
        <f>SUM('1:3'!B28)</f>
        <v>4341</v>
      </c>
      <c r="C28" s="5">
        <f t="shared" si="0"/>
        <v>0.13289046715239086</v>
      </c>
    </row>
    <row r="29" spans="1:15" x14ac:dyDescent="0.25">
      <c r="A29" s="37" t="s">
        <v>39</v>
      </c>
      <c r="B29" s="6">
        <f>SUM('1:3'!B29)</f>
        <v>3423</v>
      </c>
      <c r="C29" s="5">
        <f t="shared" si="0"/>
        <v>0.10478785281332272</v>
      </c>
    </row>
    <row r="30" spans="1:15" ht="14.45" customHeight="1" x14ac:dyDescent="0.25">
      <c r="A30" s="37" t="s">
        <v>40</v>
      </c>
      <c r="B30" s="6">
        <f>SUM('1:3'!B30)</f>
        <v>2775</v>
      </c>
      <c r="C30" s="5">
        <f t="shared" si="0"/>
        <v>8.4950713279862852E-2</v>
      </c>
      <c r="I30" s="43"/>
      <c r="J30" s="43"/>
      <c r="K30" s="43"/>
    </row>
    <row r="31" spans="1:15" ht="15" customHeight="1" x14ac:dyDescent="0.25">
      <c r="A31" s="37" t="s">
        <v>8</v>
      </c>
      <c r="B31" s="6">
        <f>SUM('1:3'!B31)</f>
        <v>10736</v>
      </c>
      <c r="C31" s="5">
        <f t="shared" si="0"/>
        <v>0.32865976856670542</v>
      </c>
      <c r="I31" s="43"/>
      <c r="J31" s="43"/>
      <c r="K31" s="43"/>
    </row>
    <row r="32" spans="1:15" ht="14.45" customHeight="1" x14ac:dyDescent="0.25">
      <c r="A32" s="13" t="s">
        <v>9</v>
      </c>
      <c r="B32" s="93">
        <f>SUM('1:3'!B32)</f>
        <v>1707</v>
      </c>
      <c r="C32" s="15">
        <f t="shared" si="0"/>
        <v>5.2256168493234556E-2</v>
      </c>
      <c r="I32" s="43"/>
      <c r="J32" s="43"/>
      <c r="K32" s="43"/>
      <c r="M32" s="43"/>
      <c r="N32" s="6"/>
      <c r="O32" s="43"/>
    </row>
    <row r="33" spans="1:15" ht="15.75" thickBot="1" x14ac:dyDescent="0.3">
      <c r="A33" s="116" t="s">
        <v>5</v>
      </c>
      <c r="B33" s="94">
        <f>SUM(B26:B32)</f>
        <v>32666</v>
      </c>
      <c r="C33" s="2"/>
      <c r="I33" s="43"/>
      <c r="J33" s="43"/>
      <c r="K33" s="43"/>
    </row>
    <row r="34" spans="1:15" ht="17.25" customHeight="1" x14ac:dyDescent="0.25">
      <c r="A34" s="43"/>
      <c r="B34" s="95"/>
      <c r="C34" s="43"/>
      <c r="I34" s="43"/>
      <c r="J34" s="43"/>
      <c r="K34" s="43"/>
    </row>
    <row r="35" spans="1:15" ht="66.75" customHeight="1" x14ac:dyDescent="0.25">
      <c r="A35" s="143" t="s">
        <v>152</v>
      </c>
      <c r="B35" s="142"/>
      <c r="C35" s="142"/>
      <c r="D35" s="142"/>
      <c r="E35" s="142"/>
      <c r="F35" s="142"/>
      <c r="G35" s="142"/>
      <c r="I35" s="43"/>
      <c r="J35" s="43"/>
      <c r="K35" s="43"/>
    </row>
    <row r="36" spans="1:15" ht="9.75" customHeight="1" thickBot="1" x14ac:dyDescent="0.3">
      <c r="I36" s="43"/>
      <c r="J36" s="43"/>
      <c r="K36" s="43"/>
    </row>
    <row r="37" spans="1:15" ht="27" customHeight="1" thickBot="1" x14ac:dyDescent="0.35">
      <c r="A37" s="127" t="s">
        <v>137</v>
      </c>
      <c r="B37" s="128"/>
      <c r="C37" s="129"/>
      <c r="I37" s="43"/>
      <c r="J37" s="43"/>
      <c r="K37" s="43"/>
    </row>
    <row r="38" spans="1:15" x14ac:dyDescent="0.25">
      <c r="A38" s="12" t="s">
        <v>0</v>
      </c>
      <c r="B38" s="4" t="s">
        <v>1</v>
      </c>
      <c r="C38" s="11" t="s">
        <v>2</v>
      </c>
      <c r="I38" s="43"/>
      <c r="J38" s="43"/>
      <c r="K38" s="43"/>
    </row>
    <row r="39" spans="1:15" x14ac:dyDescent="0.25">
      <c r="A39" s="37" t="s">
        <v>3</v>
      </c>
      <c r="B39" s="6">
        <v>23116</v>
      </c>
      <c r="C39" s="5">
        <v>0.83689946055537456</v>
      </c>
    </row>
    <row r="40" spans="1:15" x14ac:dyDescent="0.25">
      <c r="A40" s="13" t="s">
        <v>135</v>
      </c>
      <c r="B40" s="93">
        <v>4505</v>
      </c>
      <c r="C40" s="15">
        <v>0.16310053944462546</v>
      </c>
      <c r="M40" s="43"/>
      <c r="N40" s="6"/>
      <c r="O40" s="43"/>
    </row>
    <row r="41" spans="1:15" ht="15.75" thickBot="1" x14ac:dyDescent="0.3">
      <c r="A41" s="116" t="s">
        <v>5</v>
      </c>
      <c r="B41" s="117">
        <v>27621</v>
      </c>
      <c r="C41" s="39"/>
    </row>
    <row r="42" spans="1:15" ht="5.25" customHeight="1" x14ac:dyDescent="0.25">
      <c r="A42" s="43"/>
      <c r="B42" s="6"/>
      <c r="C42" s="65"/>
    </row>
    <row r="43" spans="1:15" ht="38.25" customHeight="1" x14ac:dyDescent="0.25">
      <c r="A43" s="143" t="s">
        <v>151</v>
      </c>
      <c r="B43" s="142"/>
      <c r="C43" s="142"/>
      <c r="D43" s="142"/>
      <c r="E43" s="142"/>
      <c r="F43" s="142"/>
      <c r="G43" s="142"/>
    </row>
    <row r="44" spans="1:15" ht="10.5" customHeight="1" thickBot="1" x14ac:dyDescent="0.3"/>
    <row r="45" spans="1:15" ht="24" customHeight="1" x14ac:dyDescent="0.3">
      <c r="A45" s="144" t="s">
        <v>138</v>
      </c>
      <c r="B45" s="145"/>
      <c r="C45" s="146"/>
    </row>
    <row r="46" spans="1:15" x14ac:dyDescent="0.25">
      <c r="A46" s="102" t="s">
        <v>0</v>
      </c>
      <c r="B46" s="103" t="s">
        <v>1</v>
      </c>
      <c r="C46" s="104" t="s">
        <v>2</v>
      </c>
    </row>
    <row r="47" spans="1:15" x14ac:dyDescent="0.25">
      <c r="A47" s="105" t="s">
        <v>3</v>
      </c>
      <c r="B47" s="6">
        <v>24708</v>
      </c>
      <c r="C47" s="5">
        <v>0.82671395590055874</v>
      </c>
    </row>
    <row r="48" spans="1:15" x14ac:dyDescent="0.25">
      <c r="A48" s="13" t="s">
        <v>135</v>
      </c>
      <c r="B48" s="93">
        <v>5179</v>
      </c>
      <c r="C48" s="15">
        <v>0.17328604409944123</v>
      </c>
      <c r="I48" s="43"/>
      <c r="J48" s="6"/>
      <c r="K48" s="43"/>
    </row>
    <row r="49" spans="1:7" ht="15.75" thickBot="1" x14ac:dyDescent="0.3">
      <c r="A49" s="121" t="s">
        <v>5</v>
      </c>
      <c r="B49" s="122">
        <v>29887</v>
      </c>
      <c r="C49" s="106"/>
    </row>
    <row r="50" spans="1:7" ht="6.75" customHeight="1" x14ac:dyDescent="0.25"/>
    <row r="51" spans="1:7" ht="38.25" customHeight="1" x14ac:dyDescent="0.25">
      <c r="A51" s="143" t="s">
        <v>150</v>
      </c>
      <c r="B51" s="142"/>
      <c r="C51" s="142"/>
      <c r="D51" s="142"/>
      <c r="E51" s="142"/>
      <c r="F51" s="142"/>
      <c r="G51" s="142"/>
    </row>
    <row r="52" spans="1:7" ht="15.75" thickBot="1" x14ac:dyDescent="0.3"/>
    <row r="53" spans="1:7" ht="36.75" customHeight="1" thickBot="1" x14ac:dyDescent="0.35">
      <c r="A53" s="137" t="s">
        <v>11</v>
      </c>
      <c r="B53" s="138"/>
      <c r="C53" s="139"/>
      <c r="E53" s="127" t="s">
        <v>42</v>
      </c>
      <c r="F53" s="128"/>
      <c r="G53" s="129"/>
    </row>
    <row r="54" spans="1:7" ht="15.75" thickBot="1" x14ac:dyDescent="0.3">
      <c r="A54" s="83" t="s">
        <v>12</v>
      </c>
      <c r="B54" s="4" t="s">
        <v>1</v>
      </c>
      <c r="C54" s="11" t="s">
        <v>2</v>
      </c>
      <c r="E54" s="12" t="s">
        <v>12</v>
      </c>
      <c r="F54" s="4" t="s">
        <v>1</v>
      </c>
      <c r="G54" s="107" t="s">
        <v>2</v>
      </c>
    </row>
    <row r="55" spans="1:7" x14ac:dyDescent="0.25">
      <c r="A55" s="112" t="s">
        <v>139</v>
      </c>
      <c r="B55" s="114">
        <v>6494</v>
      </c>
      <c r="C55" s="5">
        <v>0.19879997550970427</v>
      </c>
      <c r="E55" s="105" t="s">
        <v>13</v>
      </c>
      <c r="F55" s="6">
        <v>2481</v>
      </c>
      <c r="G55" s="5">
        <v>0.25619578686493183</v>
      </c>
    </row>
    <row r="56" spans="1:7" x14ac:dyDescent="0.25">
      <c r="A56" s="113" t="s">
        <v>13</v>
      </c>
      <c r="B56" s="115">
        <v>5937</v>
      </c>
      <c r="C56" s="5">
        <v>0.18174860711443092</v>
      </c>
      <c r="E56" s="37" t="s">
        <v>139</v>
      </c>
      <c r="F56" s="6">
        <v>1586</v>
      </c>
      <c r="G56" s="5">
        <v>0.16377529946303179</v>
      </c>
    </row>
    <row r="57" spans="1:7" x14ac:dyDescent="0.25">
      <c r="A57" s="113" t="s">
        <v>18</v>
      </c>
      <c r="B57" s="115">
        <v>2744</v>
      </c>
      <c r="C57" s="5">
        <v>8.4001714320700416E-2</v>
      </c>
      <c r="E57" s="37" t="s">
        <v>18</v>
      </c>
      <c r="F57" s="6">
        <v>1136</v>
      </c>
      <c r="G57" s="5">
        <v>0.11730689797604296</v>
      </c>
    </row>
    <row r="58" spans="1:7" x14ac:dyDescent="0.25">
      <c r="A58" s="113" t="s">
        <v>24</v>
      </c>
      <c r="B58" s="115">
        <v>2324</v>
      </c>
      <c r="C58" s="5">
        <v>7.1144309067531997E-2</v>
      </c>
      <c r="E58" s="37" t="s">
        <v>24</v>
      </c>
      <c r="F58" s="6">
        <v>1126</v>
      </c>
      <c r="G58" s="5">
        <v>0.11627426683188764</v>
      </c>
    </row>
    <row r="59" spans="1:7" x14ac:dyDescent="0.25">
      <c r="A59" s="113" t="s">
        <v>94</v>
      </c>
      <c r="B59" s="115">
        <v>1565</v>
      </c>
      <c r="C59" s="5">
        <v>4.790914100287761E-2</v>
      </c>
      <c r="E59" s="37" t="s">
        <v>94</v>
      </c>
      <c r="F59" s="6">
        <v>374</v>
      </c>
      <c r="G59" s="5">
        <v>3.8620404791408512E-2</v>
      </c>
    </row>
    <row r="60" spans="1:7" x14ac:dyDescent="0.25">
      <c r="A60" s="113" t="s">
        <v>20</v>
      </c>
      <c r="B60" s="115">
        <v>1415</v>
      </c>
      <c r="C60" s="5">
        <v>4.3317210555317454E-2</v>
      </c>
      <c r="E60" s="37" t="s">
        <v>26</v>
      </c>
      <c r="F60" s="6">
        <v>291</v>
      </c>
      <c r="G60" s="5">
        <v>3.0049566294919453E-2</v>
      </c>
    </row>
    <row r="61" spans="1:7" x14ac:dyDescent="0.25">
      <c r="A61" s="113" t="s">
        <v>14</v>
      </c>
      <c r="B61" s="115">
        <v>1095</v>
      </c>
      <c r="C61" s="5">
        <v>3.3521092267189127E-2</v>
      </c>
      <c r="E61" s="37" t="s">
        <v>14</v>
      </c>
      <c r="F61" s="6">
        <v>288</v>
      </c>
      <c r="G61" s="5">
        <v>2.9739776951672861E-2</v>
      </c>
    </row>
    <row r="62" spans="1:7" x14ac:dyDescent="0.25">
      <c r="A62" s="113" t="s">
        <v>26</v>
      </c>
      <c r="B62" s="115">
        <v>1018</v>
      </c>
      <c r="C62" s="5">
        <v>3.1163901304108246E-2</v>
      </c>
      <c r="E62" s="37" t="s">
        <v>23</v>
      </c>
      <c r="F62" s="6">
        <v>256</v>
      </c>
      <c r="G62" s="5">
        <v>2.6435357290375879E-2</v>
      </c>
    </row>
    <row r="63" spans="1:7" x14ac:dyDescent="0.25">
      <c r="A63" s="113" t="s">
        <v>29</v>
      </c>
      <c r="B63" s="115">
        <v>546</v>
      </c>
      <c r="C63" s="5">
        <v>1.6714626829118961E-2</v>
      </c>
      <c r="E63" s="37" t="s">
        <v>16</v>
      </c>
      <c r="F63" s="6">
        <v>210</v>
      </c>
      <c r="G63" s="5">
        <v>2.1685254027261461E-2</v>
      </c>
    </row>
    <row r="64" spans="1:7" x14ac:dyDescent="0.25">
      <c r="A64" s="113" t="s">
        <v>16</v>
      </c>
      <c r="B64" s="115">
        <v>545</v>
      </c>
      <c r="C64" s="5">
        <v>1.6684013959468561E-2</v>
      </c>
      <c r="E64" s="37" t="s">
        <v>30</v>
      </c>
      <c r="F64" s="6">
        <v>118</v>
      </c>
      <c r="G64" s="5">
        <v>1.2185047501032631E-2</v>
      </c>
    </row>
    <row r="65" spans="1:7" x14ac:dyDescent="0.25">
      <c r="A65" s="113" t="s">
        <v>30</v>
      </c>
      <c r="B65" s="115">
        <v>417</v>
      </c>
      <c r="C65" s="5">
        <v>1.2765566644217229E-2</v>
      </c>
      <c r="E65" s="37" t="s">
        <v>20</v>
      </c>
      <c r="F65" s="6">
        <v>103</v>
      </c>
      <c r="G65" s="5">
        <v>1.0636100784799669E-2</v>
      </c>
    </row>
    <row r="66" spans="1:7" x14ac:dyDescent="0.25">
      <c r="A66" s="113" t="s">
        <v>100</v>
      </c>
      <c r="B66" s="115">
        <v>409</v>
      </c>
      <c r="C66" s="5">
        <v>1.252066368701402E-2</v>
      </c>
      <c r="E66" s="37" t="s">
        <v>101</v>
      </c>
      <c r="F66" s="6">
        <v>100</v>
      </c>
      <c r="G66" s="5">
        <v>1.0326311441553077E-2</v>
      </c>
    </row>
    <row r="67" spans="1:7" ht="18" customHeight="1" x14ac:dyDescent="0.25">
      <c r="A67" s="113" t="s">
        <v>17</v>
      </c>
      <c r="B67" s="115">
        <v>330</v>
      </c>
      <c r="C67" s="5">
        <v>1.010224698463234E-2</v>
      </c>
      <c r="E67" s="37" t="s">
        <v>100</v>
      </c>
      <c r="F67" s="6">
        <v>87</v>
      </c>
      <c r="G67" s="5">
        <v>8.9838909541511778E-3</v>
      </c>
    </row>
    <row r="68" spans="1:7" x14ac:dyDescent="0.25">
      <c r="A68" s="113" t="s">
        <v>65</v>
      </c>
      <c r="B68" s="115">
        <v>328</v>
      </c>
      <c r="C68" s="5">
        <v>1.0041021245331537E-2</v>
      </c>
      <c r="E68" s="37" t="s">
        <v>17</v>
      </c>
      <c r="F68" s="6">
        <v>49</v>
      </c>
      <c r="G68" s="5">
        <v>5.0598926063610081E-3</v>
      </c>
    </row>
    <row r="69" spans="1:7" x14ac:dyDescent="0.25">
      <c r="A69" s="113" t="s">
        <v>63</v>
      </c>
      <c r="B69" s="115">
        <v>92</v>
      </c>
      <c r="C69" s="5">
        <v>2.8163840078368947E-3</v>
      </c>
      <c r="E69" s="37" t="s">
        <v>66</v>
      </c>
      <c r="F69" s="6">
        <v>45</v>
      </c>
      <c r="G69" s="5">
        <v>4.646840148698885E-3</v>
      </c>
    </row>
    <row r="70" spans="1:7" x14ac:dyDescent="0.25">
      <c r="A70" s="113" t="s">
        <v>23</v>
      </c>
      <c r="B70" s="115">
        <v>89</v>
      </c>
      <c r="C70" s="5">
        <v>2.7245453988856915E-3</v>
      </c>
      <c r="E70" s="37" t="s">
        <v>19</v>
      </c>
      <c r="F70" s="6">
        <v>18</v>
      </c>
      <c r="G70" s="5">
        <v>1.8587360594795538E-3</v>
      </c>
    </row>
    <row r="71" spans="1:7" x14ac:dyDescent="0.25">
      <c r="A71" s="113" t="s">
        <v>84</v>
      </c>
      <c r="B71" s="115">
        <v>62</v>
      </c>
      <c r="C71" s="5">
        <v>1.8979979183248639E-3</v>
      </c>
      <c r="E71" s="13" t="s">
        <v>140</v>
      </c>
      <c r="F71" s="93">
        <v>1416</v>
      </c>
      <c r="G71" s="15">
        <v>0.14622057001239158</v>
      </c>
    </row>
    <row r="72" spans="1:7" ht="15.75" thickBot="1" x14ac:dyDescent="0.3">
      <c r="A72" s="13" t="s">
        <v>140</v>
      </c>
      <c r="B72" s="93">
        <v>7256</v>
      </c>
      <c r="C72" s="15">
        <v>0.22212698218330987</v>
      </c>
      <c r="E72" s="120" t="s">
        <v>5</v>
      </c>
      <c r="F72" s="94">
        <v>9684</v>
      </c>
      <c r="G72" s="2"/>
    </row>
    <row r="73" spans="1:7" ht="15.75" thickBot="1" x14ac:dyDescent="0.3">
      <c r="A73" s="116" t="s">
        <v>5</v>
      </c>
      <c r="B73" s="94">
        <v>32666</v>
      </c>
      <c r="C73" s="2"/>
    </row>
    <row r="75" spans="1:7" ht="15.75" x14ac:dyDescent="0.25">
      <c r="A75" s="108" t="s">
        <v>141</v>
      </c>
      <c r="B75" s="109"/>
      <c r="C75" s="109"/>
      <c r="D75" s="109"/>
    </row>
    <row r="76" spans="1:7" ht="41.25" customHeight="1" x14ac:dyDescent="0.25">
      <c r="A76" s="142" t="s">
        <v>142</v>
      </c>
      <c r="B76" s="142"/>
      <c r="C76" s="142"/>
      <c r="D76" s="142"/>
      <c r="E76" s="142"/>
      <c r="F76" s="142"/>
      <c r="G76" s="142"/>
    </row>
    <row r="77" spans="1:7" ht="24" customHeight="1" x14ac:dyDescent="0.25">
      <c r="A77" s="110" t="s">
        <v>143</v>
      </c>
      <c r="B77" s="110"/>
      <c r="C77" s="110"/>
      <c r="D77" s="110"/>
      <c r="E77" s="110"/>
      <c r="F77" s="109"/>
      <c r="G77" s="109"/>
    </row>
    <row r="78" spans="1:7" ht="27" customHeight="1" x14ac:dyDescent="0.25">
      <c r="A78" s="110" t="s">
        <v>144</v>
      </c>
      <c r="B78" s="110"/>
      <c r="C78" s="110"/>
      <c r="D78" s="110"/>
      <c r="E78" s="110"/>
      <c r="F78" s="109"/>
      <c r="G78" s="109"/>
    </row>
    <row r="79" spans="1:7" ht="39" customHeight="1" x14ac:dyDescent="0.25">
      <c r="A79" s="142" t="s">
        <v>145</v>
      </c>
      <c r="B79" s="142"/>
      <c r="C79" s="142"/>
      <c r="D79" s="142"/>
      <c r="E79" s="142"/>
      <c r="F79" s="142"/>
      <c r="G79" s="142"/>
    </row>
    <row r="80" spans="1:7" ht="24" customHeight="1" x14ac:dyDescent="0.25">
      <c r="A80" s="141" t="s">
        <v>148</v>
      </c>
      <c r="B80" s="141"/>
      <c r="C80" s="141"/>
      <c r="D80" s="141"/>
      <c r="E80" s="141"/>
      <c r="F80" s="141"/>
      <c r="G80" s="141"/>
    </row>
    <row r="81" spans="1:7" ht="24.75" customHeight="1" x14ac:dyDescent="0.25">
      <c r="A81" s="169" t="s">
        <v>154</v>
      </c>
      <c r="B81" s="141"/>
      <c r="C81" s="141"/>
      <c r="D81" s="141"/>
      <c r="E81" s="141"/>
      <c r="F81" s="141"/>
      <c r="G81" s="141"/>
    </row>
    <row r="82" spans="1:7" ht="23.25" customHeight="1" x14ac:dyDescent="0.25">
      <c r="A82" s="170" t="s">
        <v>155</v>
      </c>
      <c r="B82" s="147"/>
      <c r="C82" s="147"/>
      <c r="D82" s="147"/>
      <c r="E82" s="147"/>
      <c r="F82" s="147"/>
      <c r="G82" s="147"/>
    </row>
    <row r="87" spans="1:7" ht="18" customHeight="1" x14ac:dyDescent="0.25"/>
    <row r="91" spans="1:7" ht="36.75" customHeight="1" x14ac:dyDescent="0.25"/>
    <row r="92" spans="1:7" ht="23.25" customHeight="1" x14ac:dyDescent="0.25"/>
    <row r="93" spans="1:7" ht="30" customHeight="1" x14ac:dyDescent="0.25">
      <c r="A93" s="109"/>
      <c r="B93" s="109"/>
      <c r="C93" s="109"/>
      <c r="D93" s="109"/>
      <c r="E93" s="109"/>
      <c r="F93" s="109"/>
      <c r="G93" s="109"/>
    </row>
    <row r="94" spans="1:7" ht="30" customHeight="1" x14ac:dyDescent="0.25">
      <c r="A94" s="109"/>
      <c r="B94" s="109"/>
      <c r="C94" s="109"/>
      <c r="D94" s="109"/>
      <c r="E94" s="109"/>
      <c r="F94" s="109"/>
      <c r="G94" s="109"/>
    </row>
    <row r="95" spans="1:7" ht="30" customHeight="1" x14ac:dyDescent="0.25">
      <c r="A95" s="109"/>
      <c r="B95" s="109"/>
      <c r="C95" s="109"/>
      <c r="D95" s="109"/>
      <c r="E95" s="109"/>
      <c r="F95" s="109"/>
      <c r="G95" s="109"/>
    </row>
    <row r="96" spans="1:7" ht="30" customHeight="1" x14ac:dyDescent="0.25">
      <c r="A96" s="109"/>
      <c r="B96" s="109"/>
      <c r="C96" s="109"/>
      <c r="D96" s="109"/>
      <c r="E96" s="109"/>
      <c r="F96" s="109"/>
      <c r="G96" s="109"/>
    </row>
    <row r="97" spans="1:7" ht="30" customHeight="1" x14ac:dyDescent="0.25">
      <c r="A97" s="109" t="s">
        <v>146</v>
      </c>
      <c r="B97" s="109"/>
      <c r="C97" s="109"/>
      <c r="D97" s="109"/>
      <c r="E97" s="109"/>
      <c r="F97" s="109"/>
      <c r="G97" s="109"/>
    </row>
    <row r="98" spans="1:7" ht="34.5" customHeight="1" x14ac:dyDescent="0.25">
      <c r="A98" s="109"/>
      <c r="B98" s="109"/>
      <c r="C98" s="109"/>
      <c r="D98" s="109"/>
      <c r="E98" s="109"/>
      <c r="F98" s="109"/>
      <c r="G98" s="109"/>
    </row>
    <row r="99" spans="1:7" ht="21.75" customHeight="1" x14ac:dyDescent="0.25">
      <c r="A99" s="109"/>
      <c r="B99" s="109"/>
      <c r="C99" s="109"/>
      <c r="D99" s="109"/>
      <c r="E99" s="109"/>
      <c r="F99" s="109"/>
      <c r="G99" s="109"/>
    </row>
    <row r="100" spans="1:7" ht="33.75" customHeight="1" x14ac:dyDescent="0.25">
      <c r="A100" s="109"/>
      <c r="B100" s="109"/>
      <c r="C100" s="109"/>
      <c r="D100" s="109"/>
      <c r="E100" s="109"/>
      <c r="F100" s="109"/>
      <c r="G100" s="109"/>
    </row>
    <row r="101" spans="1:7" ht="21" customHeight="1" x14ac:dyDescent="0.25">
      <c r="A101" s="109"/>
      <c r="B101" s="109"/>
      <c r="C101" s="109"/>
      <c r="D101" s="109"/>
      <c r="E101" s="109"/>
      <c r="F101" s="109"/>
      <c r="G101" s="109"/>
    </row>
    <row r="102" spans="1:7" ht="21" customHeight="1" x14ac:dyDescent="0.25">
      <c r="A102" s="111"/>
      <c r="B102" s="111"/>
      <c r="C102" s="111"/>
      <c r="D102" s="111"/>
      <c r="E102" s="111"/>
      <c r="F102" s="111"/>
      <c r="G102" s="111"/>
    </row>
    <row r="103" spans="1:7" ht="15.75" x14ac:dyDescent="0.25">
      <c r="B103" s="109"/>
      <c r="C103" s="109"/>
      <c r="D103" s="109"/>
      <c r="E103" s="109"/>
      <c r="F103" s="109"/>
      <c r="G103" s="109"/>
    </row>
    <row r="104" spans="1:7" ht="35.25" customHeight="1" x14ac:dyDescent="0.25"/>
    <row r="113" ht="48" customHeight="1" x14ac:dyDescent="0.25"/>
    <row r="115" ht="52.5" customHeight="1" x14ac:dyDescent="0.25"/>
    <row r="122" ht="36.75" customHeight="1" x14ac:dyDescent="0.25"/>
    <row r="124" ht="42" customHeight="1" x14ac:dyDescent="0.25"/>
    <row r="125" ht="50.25" customHeight="1" x14ac:dyDescent="0.25"/>
    <row r="136" ht="20.100000000000001" customHeight="1" x14ac:dyDescent="0.25"/>
  </sheetData>
  <mergeCells count="18">
    <mergeCell ref="A76:G76"/>
    <mergeCell ref="A79:G79"/>
    <mergeCell ref="A80:G80"/>
    <mergeCell ref="A81:G81"/>
    <mergeCell ref="A82:G82"/>
    <mergeCell ref="A53:C53"/>
    <mergeCell ref="E53:G53"/>
    <mergeCell ref="A1:G1"/>
    <mergeCell ref="A3:C3"/>
    <mergeCell ref="A9:G9"/>
    <mergeCell ref="A11:C11"/>
    <mergeCell ref="A22:G22"/>
    <mergeCell ref="A24:C24"/>
    <mergeCell ref="A35:G35"/>
    <mergeCell ref="A37:C37"/>
    <mergeCell ref="A43:G43"/>
    <mergeCell ref="A45:C45"/>
    <mergeCell ref="A51:G51"/>
  </mergeCells>
  <phoneticPr fontId="13" type="noConversion"/>
  <pageMargins left="0.25" right="0.25" top="0.25" bottom="0.25" header="0.3" footer="0.3"/>
  <pageSetup scale="82" fitToHeight="0" orientation="portrait" r:id="rId1"/>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U118"/>
  <sheetViews>
    <sheetView topLeftCell="A55" workbookViewId="0">
      <selection activeCell="B18" sqref="B18"/>
    </sheetView>
  </sheetViews>
  <sheetFormatPr defaultColWidth="9.140625" defaultRowHeight="15" x14ac:dyDescent="0.25"/>
  <cols>
    <col min="1" max="1" width="26.7109375" style="35" customWidth="1"/>
    <col min="2" max="2" width="19.140625" style="35" customWidth="1"/>
    <col min="3" max="3" width="7.85546875" style="35" bestFit="1" customWidth="1"/>
    <col min="4" max="4" width="9.140625" style="35" customWidth="1"/>
    <col min="5" max="5" width="33.85546875" style="35" bestFit="1" customWidth="1"/>
    <col min="6" max="6" width="18.42578125" style="35" bestFit="1" customWidth="1"/>
    <col min="7" max="7" width="14.42578125" style="35" customWidth="1"/>
    <col min="8" max="8" width="9.140625" style="35"/>
    <col min="9" max="9" width="26.7109375" style="35" bestFit="1" customWidth="1"/>
    <col min="10" max="16384" width="9.140625" style="35"/>
  </cols>
  <sheetData>
    <row r="1" spans="1:11" ht="21" x14ac:dyDescent="0.35">
      <c r="A1" s="130" t="s">
        <v>130</v>
      </c>
      <c r="B1" s="130"/>
      <c r="C1" s="130"/>
      <c r="D1" s="130"/>
      <c r="E1" s="130"/>
      <c r="F1" s="130"/>
    </row>
    <row r="2" spans="1:11" ht="21" customHeight="1" x14ac:dyDescent="0.25">
      <c r="A2" s="163" t="s">
        <v>106</v>
      </c>
      <c r="B2" s="163"/>
      <c r="C2" s="163"/>
      <c r="D2" s="63"/>
      <c r="E2" s="164" t="s">
        <v>108</v>
      </c>
      <c r="F2" s="164"/>
      <c r="G2" s="164"/>
    </row>
    <row r="3" spans="1:11" ht="48" customHeight="1" x14ac:dyDescent="0.25">
      <c r="A3" s="165" t="s">
        <v>107</v>
      </c>
      <c r="B3" s="165"/>
      <c r="C3" s="165"/>
      <c r="D3" s="63"/>
      <c r="E3" s="162" t="s">
        <v>109</v>
      </c>
      <c r="F3" s="162"/>
      <c r="G3" s="162"/>
      <c r="H3" s="76"/>
    </row>
    <row r="4" spans="1:11" ht="62.25" customHeight="1" thickBot="1" x14ac:dyDescent="0.3">
      <c r="E4" s="162" t="s">
        <v>110</v>
      </c>
      <c r="F4" s="162"/>
      <c r="G4" s="162"/>
      <c r="H4" s="77"/>
    </row>
    <row r="5" spans="1:11" ht="18" thickBot="1" x14ac:dyDescent="0.35">
      <c r="A5" s="131" t="s">
        <v>34</v>
      </c>
      <c r="B5" s="132"/>
      <c r="C5" s="133"/>
      <c r="E5" s="131" t="s">
        <v>102</v>
      </c>
      <c r="F5" s="132"/>
      <c r="G5" s="133"/>
      <c r="I5" s="155"/>
      <c r="J5" s="155"/>
      <c r="K5" s="43"/>
    </row>
    <row r="6" spans="1:11" x14ac:dyDescent="0.25">
      <c r="A6" s="12" t="s">
        <v>0</v>
      </c>
      <c r="B6" s="4" t="s">
        <v>1</v>
      </c>
      <c r="C6" s="11" t="s">
        <v>2</v>
      </c>
      <c r="E6" s="12" t="s">
        <v>54</v>
      </c>
      <c r="F6" s="4" t="s">
        <v>1</v>
      </c>
      <c r="G6" s="11" t="s">
        <v>2</v>
      </c>
      <c r="I6" s="43"/>
      <c r="J6" s="43"/>
      <c r="K6" s="43"/>
    </row>
    <row r="7" spans="1:11" x14ac:dyDescent="0.25">
      <c r="A7" s="37" t="s">
        <v>3</v>
      </c>
      <c r="B7" s="6">
        <f>SUM('1:3'!B7)</f>
        <v>383508</v>
      </c>
      <c r="C7" s="5">
        <f>B7/$B$9</f>
        <v>0.92150879199565572</v>
      </c>
      <c r="E7" s="37" t="s">
        <v>55</v>
      </c>
      <c r="F7" s="6">
        <f>SUM('1:3'!F7)</f>
        <v>161453</v>
      </c>
      <c r="G7" s="5">
        <f>F7/$F$9</f>
        <v>0.95542234267927517</v>
      </c>
      <c r="I7" s="43"/>
      <c r="J7" s="43"/>
      <c r="K7" s="43"/>
    </row>
    <row r="8" spans="1:11" x14ac:dyDescent="0.25">
      <c r="A8" s="13" t="s">
        <v>134</v>
      </c>
      <c r="B8" s="6">
        <f>SUM('1:3'!B8)</f>
        <v>32666</v>
      </c>
      <c r="C8" s="15">
        <f>B8/$B$9</f>
        <v>7.8491208004344337E-2</v>
      </c>
      <c r="E8" s="13" t="s">
        <v>58</v>
      </c>
      <c r="F8" s="6">
        <f>SUM('1:3'!F8)</f>
        <v>7533</v>
      </c>
      <c r="G8" s="15">
        <f>F8/$F$9</f>
        <v>4.4577657320724794E-2</v>
      </c>
      <c r="I8" s="43"/>
      <c r="J8" s="43"/>
      <c r="K8" s="43"/>
    </row>
    <row r="9" spans="1:11" ht="15.75" thickBot="1" x14ac:dyDescent="0.3">
      <c r="A9" s="38" t="s">
        <v>5</v>
      </c>
      <c r="B9" s="3">
        <f>SUM(B7:B8)</f>
        <v>416174</v>
      </c>
      <c r="C9" s="2"/>
      <c r="E9" s="38" t="s">
        <v>5</v>
      </c>
      <c r="F9" s="3">
        <f>SUM(F7:F8)</f>
        <v>168986</v>
      </c>
      <c r="G9" s="2"/>
      <c r="I9" s="43"/>
      <c r="J9" s="43"/>
      <c r="K9" s="43"/>
    </row>
    <row r="10" spans="1:11" x14ac:dyDescent="0.25">
      <c r="A10" s="35" t="s">
        <v>125</v>
      </c>
      <c r="E10" s="35" t="s">
        <v>119</v>
      </c>
      <c r="I10" s="43"/>
      <c r="J10" s="43"/>
      <c r="K10" s="43"/>
    </row>
    <row r="11" spans="1:11" ht="15.75" thickBot="1" x14ac:dyDescent="0.3">
      <c r="I11" s="43"/>
      <c r="J11" s="43"/>
      <c r="K11" s="43"/>
    </row>
    <row r="12" spans="1:11" ht="35.25" customHeight="1" thickBot="1" x14ac:dyDescent="0.35">
      <c r="A12" s="131" t="s">
        <v>35</v>
      </c>
      <c r="B12" s="132"/>
      <c r="C12" s="133"/>
      <c r="E12" s="127" t="s">
        <v>56</v>
      </c>
      <c r="F12" s="128"/>
      <c r="G12" s="129"/>
      <c r="I12" s="43"/>
      <c r="J12" s="43"/>
      <c r="K12" s="43"/>
    </row>
    <row r="13" spans="1:11" x14ac:dyDescent="0.25">
      <c r="A13" s="12" t="s">
        <v>6</v>
      </c>
      <c r="B13" s="4" t="s">
        <v>7</v>
      </c>
      <c r="C13" s="11" t="s">
        <v>2</v>
      </c>
      <c r="E13" s="12" t="s">
        <v>6</v>
      </c>
      <c r="F13" s="4" t="s">
        <v>7</v>
      </c>
      <c r="G13" s="11" t="s">
        <v>2</v>
      </c>
      <c r="I13" s="43"/>
      <c r="J13" s="43"/>
      <c r="K13" s="43"/>
    </row>
    <row r="14" spans="1:11" ht="15" customHeight="1" x14ac:dyDescent="0.25">
      <c r="A14" s="37" t="s">
        <v>36</v>
      </c>
      <c r="B14" s="6">
        <f>SUM('1:3'!B14)</f>
        <v>27621</v>
      </c>
      <c r="C14" s="5">
        <f t="shared" ref="C14:C20" si="0">B14/$B$21</f>
        <v>6.6368874557276525E-2</v>
      </c>
      <c r="E14" s="37" t="s">
        <v>36</v>
      </c>
      <c r="F14" s="6">
        <f>SUM('1:3'!F14)</f>
        <v>4324</v>
      </c>
      <c r="G14" s="5">
        <f t="shared" ref="G14:G19" si="1">F14/$F$20</f>
        <v>4.0333187198597104E-2</v>
      </c>
      <c r="I14" s="43"/>
      <c r="J14" s="43"/>
      <c r="K14" s="43"/>
    </row>
    <row r="15" spans="1:11" x14ac:dyDescent="0.25">
      <c r="A15" s="37" t="s">
        <v>37</v>
      </c>
      <c r="B15" s="6">
        <f>SUM('1:3'!B15)</f>
        <v>29887</v>
      </c>
      <c r="C15" s="5">
        <f t="shared" si="0"/>
        <v>7.181371253369985E-2</v>
      </c>
      <c r="E15" s="37" t="s">
        <v>37</v>
      </c>
      <c r="F15" s="6">
        <f>SUM('1:3'!F15)</f>
        <v>6422</v>
      </c>
      <c r="G15" s="5">
        <f t="shared" si="1"/>
        <v>5.9902804854160642E-2</v>
      </c>
      <c r="I15" s="43"/>
      <c r="J15" s="43"/>
      <c r="K15" s="43"/>
    </row>
    <row r="16" spans="1:11" x14ac:dyDescent="0.25">
      <c r="A16" s="37" t="s">
        <v>38</v>
      </c>
      <c r="B16" s="6">
        <f>SUM('1:3'!B16)</f>
        <v>33676</v>
      </c>
      <c r="C16" s="5">
        <f t="shared" si="0"/>
        <v>8.0918077534877245E-2</v>
      </c>
      <c r="E16" s="37" t="s">
        <v>38</v>
      </c>
      <c r="F16" s="6">
        <f>SUM('1:3'!F16)</f>
        <v>8269</v>
      </c>
      <c r="G16" s="5">
        <f t="shared" si="1"/>
        <v>7.7131157480388401E-2</v>
      </c>
      <c r="I16" s="43"/>
      <c r="J16" s="43"/>
      <c r="K16" s="43"/>
    </row>
    <row r="17" spans="1:11" x14ac:dyDescent="0.25">
      <c r="A17" s="37" t="s">
        <v>39</v>
      </c>
      <c r="B17" s="6">
        <f>SUM('1:3'!B17)</f>
        <v>32714</v>
      </c>
      <c r="C17" s="5">
        <f t="shared" si="0"/>
        <v>7.8606544378072629E-2</v>
      </c>
      <c r="E17" s="37" t="s">
        <v>39</v>
      </c>
      <c r="F17" s="6">
        <f>SUM('1:3'!F17)</f>
        <v>8114</v>
      </c>
      <c r="G17" s="5">
        <f t="shared" si="1"/>
        <v>7.568535636665516E-2</v>
      </c>
      <c r="I17" s="43"/>
      <c r="J17" s="43"/>
      <c r="K17" s="43"/>
    </row>
    <row r="18" spans="1:11" x14ac:dyDescent="0.25">
      <c r="A18" s="37" t="s">
        <v>40</v>
      </c>
      <c r="B18" s="6">
        <f>SUM('1:3'!B18)</f>
        <v>38196</v>
      </c>
      <c r="C18" s="5">
        <f t="shared" si="0"/>
        <v>9.1778919394291808E-2</v>
      </c>
      <c r="E18" s="37" t="s">
        <v>40</v>
      </c>
      <c r="F18" s="6">
        <f>SUM('1:3'!F18)</f>
        <v>9636</v>
      </c>
      <c r="G18" s="5">
        <f t="shared" si="1"/>
        <v>8.9882190528603537E-2</v>
      </c>
      <c r="I18" s="43"/>
      <c r="J18" s="43"/>
      <c r="K18" s="43"/>
    </row>
    <row r="19" spans="1:11" x14ac:dyDescent="0.25">
      <c r="A19" s="37" t="s">
        <v>8</v>
      </c>
      <c r="B19" s="6">
        <f>SUM('1:3'!B19)</f>
        <v>227630</v>
      </c>
      <c r="C19" s="5">
        <f t="shared" si="0"/>
        <v>0.54695872399525203</v>
      </c>
      <c r="E19" s="13" t="s">
        <v>8</v>
      </c>
      <c r="F19" s="6">
        <f>SUM('1:3'!F19)</f>
        <v>70442</v>
      </c>
      <c r="G19" s="15">
        <f t="shared" si="1"/>
        <v>0.65706530357159509</v>
      </c>
      <c r="I19" s="43"/>
      <c r="J19" s="43"/>
      <c r="K19" s="43"/>
    </row>
    <row r="20" spans="1:11" ht="15" customHeight="1" thickBot="1" x14ac:dyDescent="0.3">
      <c r="A20" s="13" t="s">
        <v>9</v>
      </c>
      <c r="B20" s="6">
        <f>SUM('1:3'!B20)</f>
        <v>26450</v>
      </c>
      <c r="C20" s="15">
        <f t="shared" si="0"/>
        <v>6.3555147606529958E-2</v>
      </c>
      <c r="E20" s="38" t="s">
        <v>5</v>
      </c>
      <c r="F20" s="3">
        <f>SUM(F14:F19)</f>
        <v>107207</v>
      </c>
      <c r="G20" s="2"/>
      <c r="I20" s="43"/>
      <c r="J20" s="43"/>
      <c r="K20" s="43"/>
    </row>
    <row r="21" spans="1:11" ht="42" customHeight="1" thickBot="1" x14ac:dyDescent="0.3">
      <c r="A21" s="38" t="s">
        <v>5</v>
      </c>
      <c r="B21" s="3">
        <f>SUM(B14:B20)</f>
        <v>416174</v>
      </c>
      <c r="C21" s="2"/>
      <c r="E21" s="156" t="s">
        <v>111</v>
      </c>
      <c r="F21" s="157"/>
      <c r="G21" s="158"/>
      <c r="I21" s="43"/>
      <c r="J21" s="43"/>
      <c r="K21" s="43"/>
    </row>
    <row r="22" spans="1:11" ht="15.75" thickBot="1" x14ac:dyDescent="0.3">
      <c r="A22" s="35" t="s">
        <v>125</v>
      </c>
      <c r="I22" s="43"/>
      <c r="J22" s="43"/>
      <c r="K22" s="43"/>
    </row>
    <row r="23" spans="1:11" ht="52.5" customHeight="1" thickBot="1" x14ac:dyDescent="0.35">
      <c r="E23" s="127" t="s">
        <v>57</v>
      </c>
      <c r="F23" s="128"/>
      <c r="G23" s="129"/>
      <c r="I23" s="43"/>
      <c r="J23" s="43"/>
      <c r="K23" s="43"/>
    </row>
    <row r="24" spans="1:11" ht="18" thickBot="1" x14ac:dyDescent="0.35">
      <c r="A24" s="131" t="s">
        <v>10</v>
      </c>
      <c r="B24" s="132"/>
      <c r="C24" s="133"/>
      <c r="E24" s="12" t="s">
        <v>6</v>
      </c>
      <c r="F24" s="4" t="s">
        <v>7</v>
      </c>
      <c r="G24" s="11" t="s">
        <v>2</v>
      </c>
      <c r="I24" s="43"/>
      <c r="J24" s="43"/>
      <c r="K24" s="43"/>
    </row>
    <row r="25" spans="1:11" x14ac:dyDescent="0.25">
      <c r="A25" s="12" t="s">
        <v>6</v>
      </c>
      <c r="B25" s="4" t="s">
        <v>7</v>
      </c>
      <c r="C25" s="11" t="s">
        <v>2</v>
      </c>
      <c r="E25" s="37" t="s">
        <v>36</v>
      </c>
      <c r="F25" s="6">
        <f>SUM('1:3'!F25)</f>
        <v>714</v>
      </c>
      <c r="G25" s="5">
        <f t="shared" ref="G25:G30" si="2">F25/$F$31</f>
        <v>0.14667214461791289</v>
      </c>
      <c r="I25" s="43"/>
      <c r="J25" s="43"/>
      <c r="K25" s="43"/>
    </row>
    <row r="26" spans="1:11" x14ac:dyDescent="0.25">
      <c r="A26" s="37" t="s">
        <v>36</v>
      </c>
      <c r="B26" s="6">
        <f>SUM('1:3'!B26)</f>
        <v>4505</v>
      </c>
      <c r="C26" s="5">
        <f t="shared" ref="C26:C32" si="3">B26/$B$33</f>
        <v>0.13791097777505662</v>
      </c>
      <c r="E26" s="37" t="s">
        <v>37</v>
      </c>
      <c r="F26" s="6">
        <f>SUM('1:3'!F26)</f>
        <v>1017</v>
      </c>
      <c r="G26" s="5">
        <f t="shared" si="2"/>
        <v>0.2089153656532457</v>
      </c>
      <c r="I26" s="43"/>
      <c r="J26" s="43"/>
      <c r="K26" s="43"/>
    </row>
    <row r="27" spans="1:11" ht="15" customHeight="1" x14ac:dyDescent="0.25">
      <c r="A27" s="37" t="s">
        <v>37</v>
      </c>
      <c r="B27" s="6">
        <f>SUM('1:3'!B27)</f>
        <v>5179</v>
      </c>
      <c r="C27" s="5">
        <f t="shared" si="3"/>
        <v>0.15854405191942691</v>
      </c>
      <c r="E27" s="37" t="s">
        <v>38</v>
      </c>
      <c r="F27" s="6">
        <f>SUM('1:3'!F27)</f>
        <v>817</v>
      </c>
      <c r="G27" s="5">
        <f t="shared" si="2"/>
        <v>0.16783073130649137</v>
      </c>
      <c r="I27" s="43"/>
      <c r="J27" s="43"/>
      <c r="K27" s="43"/>
    </row>
    <row r="28" spans="1:11" x14ac:dyDescent="0.25">
      <c r="A28" s="37" t="s">
        <v>38</v>
      </c>
      <c r="B28" s="6">
        <f>SUM('1:3'!B28)</f>
        <v>4341</v>
      </c>
      <c r="C28" s="5">
        <f t="shared" si="3"/>
        <v>0.13289046715239086</v>
      </c>
      <c r="E28" s="37" t="s">
        <v>39</v>
      </c>
      <c r="F28" s="6">
        <f>SUM('1:3'!F28)</f>
        <v>494</v>
      </c>
      <c r="G28" s="5">
        <f t="shared" si="2"/>
        <v>0.10147904683648315</v>
      </c>
      <c r="I28" s="43"/>
      <c r="J28" s="43"/>
      <c r="K28" s="43"/>
    </row>
    <row r="29" spans="1:11" x14ac:dyDescent="0.25">
      <c r="A29" s="37" t="s">
        <v>39</v>
      </c>
      <c r="B29" s="6">
        <f>SUM('1:3'!B29)</f>
        <v>3423</v>
      </c>
      <c r="C29" s="5">
        <f t="shared" si="3"/>
        <v>0.10478785281332272</v>
      </c>
      <c r="E29" s="37" t="s">
        <v>40</v>
      </c>
      <c r="F29" s="6">
        <f>SUM('1:3'!F29)</f>
        <v>383</v>
      </c>
      <c r="G29" s="5">
        <f t="shared" si="2"/>
        <v>7.8677074774034517E-2</v>
      </c>
      <c r="I29" s="43"/>
      <c r="J29" s="43"/>
      <c r="K29" s="43"/>
    </row>
    <row r="30" spans="1:11" x14ac:dyDescent="0.25">
      <c r="A30" s="37" t="s">
        <v>40</v>
      </c>
      <c r="B30" s="6">
        <f>SUM('1:3'!B30)</f>
        <v>2775</v>
      </c>
      <c r="C30" s="5">
        <f t="shared" si="3"/>
        <v>8.4950713279862852E-2</v>
      </c>
      <c r="E30" s="13" t="s">
        <v>8</v>
      </c>
      <c r="F30" s="6">
        <f>SUM('1:3'!F30)</f>
        <v>1443</v>
      </c>
      <c r="G30" s="15">
        <f t="shared" si="2"/>
        <v>0.29642563681183237</v>
      </c>
      <c r="I30" s="43"/>
      <c r="J30" s="43"/>
      <c r="K30" s="43"/>
    </row>
    <row r="31" spans="1:11" ht="15.75" thickBot="1" x14ac:dyDescent="0.3">
      <c r="A31" s="37" t="s">
        <v>8</v>
      </c>
      <c r="B31" s="6">
        <f>SUM('1:3'!B31)</f>
        <v>10736</v>
      </c>
      <c r="C31" s="5">
        <f t="shared" si="3"/>
        <v>0.32865976856670542</v>
      </c>
      <c r="E31" s="38" t="s">
        <v>5</v>
      </c>
      <c r="F31" s="3">
        <f>SUM(F25:F30)</f>
        <v>4868</v>
      </c>
      <c r="G31" s="2"/>
      <c r="I31" s="43"/>
      <c r="J31" s="43"/>
      <c r="K31" s="43"/>
    </row>
    <row r="32" spans="1:11" ht="15.75" thickBot="1" x14ac:dyDescent="0.3">
      <c r="A32" s="13" t="s">
        <v>9</v>
      </c>
      <c r="B32" s="6">
        <f>SUM('1:3'!B32)</f>
        <v>1707</v>
      </c>
      <c r="C32" s="15">
        <f t="shared" si="3"/>
        <v>5.2256168493234556E-2</v>
      </c>
      <c r="I32" s="43"/>
      <c r="J32" s="43"/>
      <c r="K32" s="43"/>
    </row>
    <row r="33" spans="1:7" ht="25.5" customHeight="1" thickBot="1" x14ac:dyDescent="0.35">
      <c r="A33" s="38" t="s">
        <v>5</v>
      </c>
      <c r="B33" s="3">
        <f>SUM(B26:B32)</f>
        <v>32666</v>
      </c>
      <c r="C33" s="2"/>
      <c r="E33" s="127" t="s">
        <v>59</v>
      </c>
      <c r="F33" s="128"/>
      <c r="G33" s="129"/>
    </row>
    <row r="34" spans="1:7" ht="15.75" thickBot="1" x14ac:dyDescent="0.3">
      <c r="E34" s="12" t="s">
        <v>6</v>
      </c>
      <c r="F34" s="4" t="s">
        <v>7</v>
      </c>
      <c r="G34" s="11" t="s">
        <v>2</v>
      </c>
    </row>
    <row r="35" spans="1:7" ht="33" customHeight="1" thickBot="1" x14ac:dyDescent="0.35">
      <c r="A35" s="127" t="s">
        <v>123</v>
      </c>
      <c r="B35" s="128"/>
      <c r="C35" s="129"/>
      <c r="E35" s="37" t="s">
        <v>36</v>
      </c>
      <c r="F35" s="6">
        <f>F25</f>
        <v>714</v>
      </c>
      <c r="G35" s="5">
        <f>F35/$F$37</f>
        <v>0.41247833622183711</v>
      </c>
    </row>
    <row r="36" spans="1:7" ht="18" customHeight="1" x14ac:dyDescent="0.25">
      <c r="A36" s="12" t="s">
        <v>0</v>
      </c>
      <c r="B36" s="4" t="s">
        <v>1</v>
      </c>
      <c r="C36" s="11" t="s">
        <v>2</v>
      </c>
      <c r="E36" s="13" t="s">
        <v>37</v>
      </c>
      <c r="F36" s="14">
        <f>F26</f>
        <v>1017</v>
      </c>
      <c r="G36" s="15">
        <f>F36/$F$37</f>
        <v>0.58752166377816295</v>
      </c>
    </row>
    <row r="37" spans="1:7" ht="15.75" thickBot="1" x14ac:dyDescent="0.3">
      <c r="A37" s="37" t="s">
        <v>3</v>
      </c>
      <c r="B37" s="6">
        <f>SUM('1:3'!B37)</f>
        <v>23116</v>
      </c>
      <c r="C37" s="5">
        <f>B37/B39</f>
        <v>0.83689946055537456</v>
      </c>
      <c r="E37" s="38" t="s">
        <v>5</v>
      </c>
      <c r="F37" s="3">
        <f>SUM(F35:F36)</f>
        <v>1731</v>
      </c>
      <c r="G37" s="2"/>
    </row>
    <row r="38" spans="1:7" ht="15.75" thickBot="1" x14ac:dyDescent="0.3">
      <c r="A38" s="13" t="s">
        <v>134</v>
      </c>
      <c r="B38" s="6">
        <f>SUM('1:3'!B38)</f>
        <v>4505</v>
      </c>
      <c r="C38" s="15">
        <f>B38/B39</f>
        <v>0.16310053944462546</v>
      </c>
    </row>
    <row r="39" spans="1:7" ht="24" customHeight="1" thickBot="1" x14ac:dyDescent="0.35">
      <c r="A39" s="38" t="s">
        <v>5</v>
      </c>
      <c r="B39" s="3">
        <f>SUM(B37:B38)</f>
        <v>27621</v>
      </c>
      <c r="C39" s="42"/>
      <c r="E39" s="159" t="s">
        <v>60</v>
      </c>
      <c r="F39" s="160"/>
      <c r="G39" s="161"/>
    </row>
    <row r="40" spans="1:7" ht="15.75" thickBot="1" x14ac:dyDescent="0.3">
      <c r="E40" s="83" t="s">
        <v>12</v>
      </c>
      <c r="F40" s="84" t="s">
        <v>1</v>
      </c>
      <c r="G40" s="85" t="s">
        <v>2</v>
      </c>
    </row>
    <row r="41" spans="1:7" ht="39.75" customHeight="1" thickBot="1" x14ac:dyDescent="0.35">
      <c r="A41" s="127" t="s">
        <v>121</v>
      </c>
      <c r="B41" s="128"/>
      <c r="C41" s="129"/>
      <c r="E41" s="86" t="s">
        <v>15</v>
      </c>
      <c r="F41" s="92">
        <v>1013</v>
      </c>
      <c r="G41" s="87">
        <f>F41/$F$57</f>
        <v>0.20809367296631059</v>
      </c>
    </row>
    <row r="42" spans="1:7" x14ac:dyDescent="0.25">
      <c r="A42" s="12" t="s">
        <v>0</v>
      </c>
      <c r="B42" s="4" t="s">
        <v>1</v>
      </c>
      <c r="C42" s="11" t="s">
        <v>2</v>
      </c>
      <c r="E42" s="88" t="s">
        <v>18</v>
      </c>
      <c r="F42" s="82">
        <v>813</v>
      </c>
      <c r="G42" s="5">
        <f t="shared" ref="G42:G56" si="4">F42/$F$57</f>
        <v>0.16700903861955629</v>
      </c>
    </row>
    <row r="43" spans="1:7" x14ac:dyDescent="0.25">
      <c r="A43" s="37" t="s">
        <v>3</v>
      </c>
      <c r="B43" s="6">
        <f>SUM('1:3'!B43)</f>
        <v>24708</v>
      </c>
      <c r="C43" s="5">
        <f>B43/B45</f>
        <v>0.82671395590055874</v>
      </c>
      <c r="E43" s="88" t="s">
        <v>13</v>
      </c>
      <c r="F43" s="82">
        <v>561</v>
      </c>
      <c r="G43" s="5">
        <f t="shared" si="4"/>
        <v>0.11524239934264585</v>
      </c>
    </row>
    <row r="44" spans="1:7" x14ac:dyDescent="0.25">
      <c r="A44" s="13" t="s">
        <v>134</v>
      </c>
      <c r="B44" s="6">
        <f>SUM('1:3'!B44)</f>
        <v>5179</v>
      </c>
      <c r="C44" s="15">
        <f>B44/B45</f>
        <v>0.17328604409944123</v>
      </c>
      <c r="E44" s="88" t="s">
        <v>24</v>
      </c>
      <c r="F44" s="82">
        <v>553</v>
      </c>
      <c r="G44" s="5">
        <f t="shared" si="4"/>
        <v>0.11359901396877568</v>
      </c>
    </row>
    <row r="45" spans="1:7" ht="15.75" thickBot="1" x14ac:dyDescent="0.3">
      <c r="A45" s="38" t="s">
        <v>5</v>
      </c>
      <c r="B45" s="3">
        <f>SUM(B43:B44)</f>
        <v>29887</v>
      </c>
      <c r="C45" s="2"/>
      <c r="E45" s="88" t="s">
        <v>14</v>
      </c>
      <c r="F45" s="82">
        <v>260</v>
      </c>
      <c r="G45" s="5">
        <f t="shared" si="4"/>
        <v>5.341002465078061E-2</v>
      </c>
    </row>
    <row r="46" spans="1:7" ht="15.75" thickBot="1" x14ac:dyDescent="0.3">
      <c r="E46" s="88" t="s">
        <v>94</v>
      </c>
      <c r="F46" s="82">
        <v>249</v>
      </c>
      <c r="G46" s="5">
        <f t="shared" si="4"/>
        <v>5.115036976170912E-2</v>
      </c>
    </row>
    <row r="47" spans="1:7" ht="18" thickBot="1" x14ac:dyDescent="0.35">
      <c r="A47" s="127" t="s">
        <v>41</v>
      </c>
      <c r="B47" s="128"/>
      <c r="C47" s="129"/>
      <c r="E47" s="88" t="s">
        <v>20</v>
      </c>
      <c r="F47" s="82">
        <v>207</v>
      </c>
      <c r="G47" s="5">
        <f t="shared" si="4"/>
        <v>4.2522596548890713E-2</v>
      </c>
    </row>
    <row r="48" spans="1:7" x14ac:dyDescent="0.25">
      <c r="A48" s="12" t="s">
        <v>6</v>
      </c>
      <c r="B48" s="4" t="s">
        <v>7</v>
      </c>
      <c r="C48" s="11" t="s">
        <v>2</v>
      </c>
      <c r="E48" s="88" t="s">
        <v>26</v>
      </c>
      <c r="F48" s="82">
        <v>197</v>
      </c>
      <c r="G48" s="5">
        <f t="shared" si="4"/>
        <v>4.0468364831553E-2</v>
      </c>
    </row>
    <row r="49" spans="1:47" x14ac:dyDescent="0.25">
      <c r="A49" s="37" t="s">
        <v>36</v>
      </c>
      <c r="B49" s="6">
        <f>B26</f>
        <v>4505</v>
      </c>
      <c r="C49" s="5">
        <f>B49/$B$51</f>
        <v>0.46520033044196613</v>
      </c>
      <c r="E49" s="88" t="s">
        <v>30</v>
      </c>
      <c r="F49" s="82">
        <v>139</v>
      </c>
      <c r="G49" s="5">
        <f t="shared" si="4"/>
        <v>2.855382087099425E-2</v>
      </c>
    </row>
    <row r="50" spans="1:47" s="36" customFormat="1" x14ac:dyDescent="0.25">
      <c r="A50" s="13" t="s">
        <v>37</v>
      </c>
      <c r="B50" s="14">
        <f>B27</f>
        <v>5179</v>
      </c>
      <c r="C50" s="15">
        <f>B50/$B$51</f>
        <v>0.53479966955803382</v>
      </c>
      <c r="E50" s="88" t="s">
        <v>16</v>
      </c>
      <c r="F50" s="82">
        <v>130</v>
      </c>
      <c r="G50" s="5">
        <f t="shared" si="4"/>
        <v>2.6705012325390305E-2</v>
      </c>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row>
    <row r="51" spans="1:47" ht="15.75" thickBot="1" x14ac:dyDescent="0.3">
      <c r="A51" s="38" t="s">
        <v>5</v>
      </c>
      <c r="B51" s="3">
        <f>SUM(B49:B50)</f>
        <v>9684</v>
      </c>
      <c r="C51" s="2"/>
      <c r="E51" s="88" t="s">
        <v>23</v>
      </c>
      <c r="F51" s="82">
        <v>68</v>
      </c>
      <c r="G51" s="5">
        <f t="shared" si="4"/>
        <v>1.3968775677896467E-2</v>
      </c>
    </row>
    <row r="52" spans="1:47" ht="15.75" thickBot="1" x14ac:dyDescent="0.3">
      <c r="E52" s="88" t="s">
        <v>17</v>
      </c>
      <c r="F52" s="82">
        <v>63</v>
      </c>
      <c r="G52" s="5">
        <f t="shared" si="4"/>
        <v>1.2941659819227609E-2</v>
      </c>
    </row>
    <row r="53" spans="1:47" ht="18" thickBot="1" x14ac:dyDescent="0.35">
      <c r="A53" s="131" t="s">
        <v>44</v>
      </c>
      <c r="B53" s="132"/>
      <c r="C53" s="133"/>
      <c r="E53" s="88" t="s">
        <v>64</v>
      </c>
      <c r="F53" s="82">
        <v>45</v>
      </c>
      <c r="G53" s="5">
        <f t="shared" si="4"/>
        <v>9.2440427280197201E-3</v>
      </c>
    </row>
    <row r="54" spans="1:47" x14ac:dyDescent="0.25">
      <c r="A54" s="12" t="s">
        <v>45</v>
      </c>
      <c r="B54" s="4" t="s">
        <v>7</v>
      </c>
      <c r="C54" s="11" t="s">
        <v>2</v>
      </c>
      <c r="E54" s="88" t="s">
        <v>66</v>
      </c>
      <c r="F54" s="82">
        <v>14</v>
      </c>
      <c r="G54" s="5">
        <f t="shared" si="4"/>
        <v>2.8759244042728021E-3</v>
      </c>
    </row>
    <row r="55" spans="1:47" ht="15" customHeight="1" x14ac:dyDescent="0.25">
      <c r="A55" s="37" t="s">
        <v>46</v>
      </c>
      <c r="B55" s="6">
        <f>SUM('1:3'!B55)</f>
        <v>2306</v>
      </c>
      <c r="C55" s="5">
        <f t="shared" ref="C55:C61" si="5">B55/$B$62</f>
        <v>7.0593277413824776E-2</v>
      </c>
      <c r="E55" s="88" t="s">
        <v>19</v>
      </c>
      <c r="F55" s="82">
        <v>13</v>
      </c>
      <c r="G55" s="5">
        <f t="shared" si="4"/>
        <v>2.6705012325390306E-3</v>
      </c>
    </row>
    <row r="56" spans="1:47" x14ac:dyDescent="0.25">
      <c r="A56" s="37" t="s">
        <v>47</v>
      </c>
      <c r="B56" s="6">
        <f>SUM('1:3'!B56)</f>
        <v>2432</v>
      </c>
      <c r="C56" s="5">
        <f t="shared" si="5"/>
        <v>7.4450498989775307E-2</v>
      </c>
      <c r="E56" s="88" t="s">
        <v>33</v>
      </c>
      <c r="F56" s="82">
        <v>543</v>
      </c>
      <c r="G56" s="5">
        <f t="shared" si="4"/>
        <v>0.11154478225143796</v>
      </c>
    </row>
    <row r="57" spans="1:47" ht="15.75" thickBot="1" x14ac:dyDescent="0.3">
      <c r="A57" s="37" t="s">
        <v>48</v>
      </c>
      <c r="B57" s="6">
        <f>SUM('1:3'!B57)</f>
        <v>4972</v>
      </c>
      <c r="C57" s="5">
        <f t="shared" si="5"/>
        <v>0.15220718790179391</v>
      </c>
      <c r="E57" s="38" t="s">
        <v>5</v>
      </c>
      <c r="F57" s="3">
        <f>SUM(F41:F56)</f>
        <v>4868</v>
      </c>
      <c r="G57" s="39"/>
    </row>
    <row r="58" spans="1:47" ht="15.75" thickBot="1" x14ac:dyDescent="0.3">
      <c r="A58" s="37" t="s">
        <v>49</v>
      </c>
      <c r="B58" s="6">
        <f>SUM('1:3'!B58)</f>
        <v>5810</v>
      </c>
      <c r="C58" s="5">
        <f t="shared" si="5"/>
        <v>0.17786077266882996</v>
      </c>
      <c r="E58" s="151" t="s">
        <v>112</v>
      </c>
      <c r="F58" s="152"/>
      <c r="G58" s="153"/>
    </row>
    <row r="59" spans="1:47" x14ac:dyDescent="0.25">
      <c r="A59" s="37" t="s">
        <v>50</v>
      </c>
      <c r="B59" s="6">
        <f>SUM('1:3'!B59)</f>
        <v>5690</v>
      </c>
      <c r="C59" s="5">
        <f t="shared" si="5"/>
        <v>0.17418722831078184</v>
      </c>
    </row>
    <row r="60" spans="1:47" x14ac:dyDescent="0.25">
      <c r="A60" s="37" t="s">
        <v>51</v>
      </c>
      <c r="B60" s="6">
        <f>SUM('1:3'!B60)</f>
        <v>4352</v>
      </c>
      <c r="C60" s="5">
        <f t="shared" si="5"/>
        <v>0.13322720871854526</v>
      </c>
    </row>
    <row r="61" spans="1:47" ht="15.75" thickBot="1" x14ac:dyDescent="0.3">
      <c r="A61" s="13" t="s">
        <v>52</v>
      </c>
      <c r="B61" s="93">
        <f>SUM('1:3'!B61)</f>
        <v>7104</v>
      </c>
      <c r="C61" s="15">
        <f t="shared" si="5"/>
        <v>0.21747382599644891</v>
      </c>
    </row>
    <row r="62" spans="1:47" ht="48.95" customHeight="1" thickBot="1" x14ac:dyDescent="0.35">
      <c r="A62" s="38" t="s">
        <v>5</v>
      </c>
      <c r="B62" s="3">
        <f>SUM(B55:B61)</f>
        <v>32666</v>
      </c>
      <c r="C62" s="2"/>
      <c r="E62" s="148" t="s">
        <v>61</v>
      </c>
      <c r="F62" s="149"/>
      <c r="G62" s="150"/>
    </row>
    <row r="63" spans="1:47" ht="15.75" thickBot="1" x14ac:dyDescent="0.3">
      <c r="E63" s="83" t="s">
        <v>12</v>
      </c>
      <c r="F63" s="84" t="s">
        <v>1</v>
      </c>
      <c r="G63" s="85" t="s">
        <v>2</v>
      </c>
    </row>
    <row r="64" spans="1:47" ht="33.75" customHeight="1" thickBot="1" x14ac:dyDescent="0.35">
      <c r="A64" s="127" t="s">
        <v>53</v>
      </c>
      <c r="B64" s="128"/>
      <c r="C64" s="129"/>
      <c r="E64" s="86" t="s">
        <v>15</v>
      </c>
      <c r="F64" s="89">
        <v>364</v>
      </c>
      <c r="G64" s="87">
        <f>F64/$F$76</f>
        <v>0.21028307336799537</v>
      </c>
    </row>
    <row r="65" spans="1:7" ht="30.75" customHeight="1" x14ac:dyDescent="0.25">
      <c r="A65" s="12" t="s">
        <v>45</v>
      </c>
      <c r="B65" s="4" t="s">
        <v>7</v>
      </c>
      <c r="C65" s="11" t="s">
        <v>2</v>
      </c>
      <c r="E65" s="88" t="s">
        <v>24</v>
      </c>
      <c r="F65" s="90">
        <v>333</v>
      </c>
      <c r="G65" s="5">
        <f t="shared" ref="G65:G75" si="6">F65/$F$76</f>
        <v>0.1923743500866551</v>
      </c>
    </row>
    <row r="66" spans="1:7" x14ac:dyDescent="0.25">
      <c r="A66" s="37" t="s">
        <v>46</v>
      </c>
      <c r="B66" s="6">
        <f>SUM('1:3'!B66)</f>
        <v>500</v>
      </c>
      <c r="C66" s="5">
        <f t="shared" ref="C66:C72" si="7">B66/$B$73</f>
        <v>5.1631557207765383E-2</v>
      </c>
      <c r="E66" s="88" t="s">
        <v>18</v>
      </c>
      <c r="F66" s="90">
        <v>333</v>
      </c>
      <c r="G66" s="5">
        <f t="shared" si="6"/>
        <v>0.1923743500866551</v>
      </c>
    </row>
    <row r="67" spans="1:7" ht="48.95" customHeight="1" x14ac:dyDescent="0.25">
      <c r="A67" s="37" t="s">
        <v>47</v>
      </c>
      <c r="B67" s="6">
        <f>SUM('1:3'!B67)</f>
        <v>674</v>
      </c>
      <c r="C67" s="5">
        <f t="shared" si="7"/>
        <v>6.9599339116067735E-2</v>
      </c>
      <c r="E67" s="88" t="s">
        <v>13</v>
      </c>
      <c r="F67" s="90">
        <v>293</v>
      </c>
      <c r="G67" s="5">
        <f t="shared" si="6"/>
        <v>0.16926632004621606</v>
      </c>
    </row>
    <row r="68" spans="1:7" x14ac:dyDescent="0.25">
      <c r="A68" s="37" t="s">
        <v>48</v>
      </c>
      <c r="B68" s="6">
        <f>SUM('1:3'!B68)</f>
        <v>1570</v>
      </c>
      <c r="C68" s="5">
        <f t="shared" si="7"/>
        <v>0.16212308963238331</v>
      </c>
      <c r="E68" s="88" t="s">
        <v>94</v>
      </c>
      <c r="F68" s="90">
        <v>131</v>
      </c>
      <c r="G68" s="5">
        <f t="shared" si="6"/>
        <v>7.5678798382437892E-2</v>
      </c>
    </row>
    <row r="69" spans="1:7" x14ac:dyDescent="0.25">
      <c r="A69" s="37" t="s">
        <v>49</v>
      </c>
      <c r="B69" s="6">
        <f>SUM('1:3'!B69)</f>
        <v>1952</v>
      </c>
      <c r="C69" s="5">
        <f t="shared" si="7"/>
        <v>0.20156959933911606</v>
      </c>
      <c r="E69" s="88" t="s">
        <v>26</v>
      </c>
      <c r="F69" s="90">
        <v>111</v>
      </c>
      <c r="G69" s="5">
        <f t="shared" si="6"/>
        <v>6.4124783362218371E-2</v>
      </c>
    </row>
    <row r="70" spans="1:7" x14ac:dyDescent="0.25">
      <c r="A70" s="37" t="s">
        <v>50</v>
      </c>
      <c r="B70" s="6">
        <f>SUM('1:3'!B70)</f>
        <v>1385</v>
      </c>
      <c r="C70" s="5">
        <f t="shared" si="7"/>
        <v>0.14301941346551011</v>
      </c>
      <c r="E70" s="88" t="s">
        <v>30</v>
      </c>
      <c r="F70" s="90">
        <v>60</v>
      </c>
      <c r="G70" s="5">
        <f t="shared" si="6"/>
        <v>3.4662045060658578E-2</v>
      </c>
    </row>
    <row r="71" spans="1:7" x14ac:dyDescent="0.25">
      <c r="A71" s="37" t="s">
        <v>51</v>
      </c>
      <c r="B71" s="6">
        <f>SUM('1:3'!B71)</f>
        <v>715</v>
      </c>
      <c r="C71" s="5">
        <f t="shared" si="7"/>
        <v>7.3833126807104507E-2</v>
      </c>
      <c r="E71" s="88" t="s">
        <v>16</v>
      </c>
      <c r="F71" s="90">
        <v>34</v>
      </c>
      <c r="G71" s="5">
        <f t="shared" si="6"/>
        <v>1.9641825534373193E-2</v>
      </c>
    </row>
    <row r="72" spans="1:7" x14ac:dyDescent="0.25">
      <c r="A72" s="13" t="s">
        <v>52</v>
      </c>
      <c r="B72" s="6">
        <f>SUM('1:3'!B72)</f>
        <v>2888</v>
      </c>
      <c r="C72" s="15">
        <f t="shared" si="7"/>
        <v>0.29822387443205289</v>
      </c>
      <c r="E72" s="88" t="s">
        <v>66</v>
      </c>
      <c r="F72" s="90">
        <v>29</v>
      </c>
      <c r="G72" s="5">
        <f t="shared" si="6"/>
        <v>1.6753321779318313E-2</v>
      </c>
    </row>
    <row r="73" spans="1:7" ht="15.75" thickBot="1" x14ac:dyDescent="0.3">
      <c r="A73" s="38" t="s">
        <v>5</v>
      </c>
      <c r="B73" s="3">
        <f>SUM(B66:B72)</f>
        <v>9684</v>
      </c>
      <c r="C73" s="2"/>
      <c r="E73" s="88" t="s">
        <v>104</v>
      </c>
      <c r="F73" s="90">
        <v>18</v>
      </c>
      <c r="G73" s="5">
        <f t="shared" si="6"/>
        <v>1.0398613518197574E-2</v>
      </c>
    </row>
    <row r="74" spans="1:7" ht="15.75" thickBot="1" x14ac:dyDescent="0.3">
      <c r="E74" s="88" t="s">
        <v>67</v>
      </c>
      <c r="F74" s="90">
        <v>13</v>
      </c>
      <c r="G74" s="5">
        <f t="shared" si="6"/>
        <v>7.5101097631426923E-3</v>
      </c>
    </row>
    <row r="75" spans="1:7" ht="18" thickBot="1" x14ac:dyDescent="0.35">
      <c r="A75" s="148" t="s">
        <v>11</v>
      </c>
      <c r="B75" s="149"/>
      <c r="C75" s="150"/>
      <c r="E75" s="88" t="s">
        <v>23</v>
      </c>
      <c r="F75" s="90">
        <v>12</v>
      </c>
      <c r="G75" s="5">
        <f t="shared" si="6"/>
        <v>6.9324090121317154E-3</v>
      </c>
    </row>
    <row r="76" spans="1:7" ht="15.75" thickBot="1" x14ac:dyDescent="0.3">
      <c r="A76" s="12" t="s">
        <v>12</v>
      </c>
      <c r="B76" s="4" t="s">
        <v>1</v>
      </c>
      <c r="C76" s="11" t="s">
        <v>2</v>
      </c>
      <c r="E76" s="69" t="s">
        <v>5</v>
      </c>
      <c r="F76" s="80">
        <f>SUM(F64:F75)</f>
        <v>1731</v>
      </c>
      <c r="G76" s="39"/>
    </row>
    <row r="77" spans="1:7" x14ac:dyDescent="0.25">
      <c r="A77" s="78" t="s">
        <v>15</v>
      </c>
      <c r="B77" s="81">
        <v>6494</v>
      </c>
      <c r="C77" s="5">
        <f>B77/$B$95</f>
        <v>0.19879997550970427</v>
      </c>
      <c r="E77" s="154" t="s">
        <v>113</v>
      </c>
      <c r="F77" s="154"/>
      <c r="G77" s="154"/>
    </row>
    <row r="78" spans="1:7" ht="35.25" customHeight="1" x14ac:dyDescent="0.25">
      <c r="A78" s="78" t="s">
        <v>13</v>
      </c>
      <c r="B78" s="82">
        <v>5937</v>
      </c>
      <c r="C78" s="5">
        <f t="shared" ref="C78:C94" si="8">B78/$B$95</f>
        <v>0.18174860711443092</v>
      </c>
      <c r="E78" s="43"/>
      <c r="F78" s="6"/>
      <c r="G78" s="65"/>
    </row>
    <row r="79" spans="1:7" x14ac:dyDescent="0.25">
      <c r="A79" s="78" t="s">
        <v>18</v>
      </c>
      <c r="B79" s="82">
        <v>2744</v>
      </c>
      <c r="C79" s="5">
        <f t="shared" si="8"/>
        <v>8.4001714320700416E-2</v>
      </c>
      <c r="E79" s="43"/>
      <c r="F79" s="6"/>
      <c r="G79" s="65"/>
    </row>
    <row r="80" spans="1:7" x14ac:dyDescent="0.25">
      <c r="A80" s="78" t="s">
        <v>24</v>
      </c>
      <c r="B80" s="82">
        <v>2324</v>
      </c>
      <c r="C80" s="5">
        <f t="shared" si="8"/>
        <v>7.1144309067531997E-2</v>
      </c>
      <c r="E80" s="43"/>
      <c r="F80" s="6"/>
      <c r="G80" s="43"/>
    </row>
    <row r="81" spans="1:4" x14ac:dyDescent="0.25">
      <c r="A81" s="78" t="s">
        <v>94</v>
      </c>
      <c r="B81" s="82">
        <v>1565</v>
      </c>
      <c r="C81" s="5">
        <f t="shared" si="8"/>
        <v>4.790914100287761E-2</v>
      </c>
    </row>
    <row r="82" spans="1:4" x14ac:dyDescent="0.25">
      <c r="A82" s="78" t="s">
        <v>20</v>
      </c>
      <c r="B82" s="82">
        <v>1415</v>
      </c>
      <c r="C82" s="5">
        <f t="shared" si="8"/>
        <v>4.3317210555317454E-2</v>
      </c>
    </row>
    <row r="83" spans="1:4" x14ac:dyDescent="0.25">
      <c r="A83" s="78" t="s">
        <v>14</v>
      </c>
      <c r="B83" s="82">
        <v>1095</v>
      </c>
      <c r="C83" s="5">
        <f t="shared" si="8"/>
        <v>3.3521092267189127E-2</v>
      </c>
    </row>
    <row r="84" spans="1:4" x14ac:dyDescent="0.25">
      <c r="A84" s="78" t="s">
        <v>26</v>
      </c>
      <c r="B84" s="82">
        <v>1018</v>
      </c>
      <c r="C84" s="5">
        <f t="shared" si="8"/>
        <v>3.1163901304108246E-2</v>
      </c>
    </row>
    <row r="85" spans="1:4" x14ac:dyDescent="0.25">
      <c r="A85" s="78" t="s">
        <v>29</v>
      </c>
      <c r="B85" s="82">
        <v>546</v>
      </c>
      <c r="C85" s="5">
        <f t="shared" si="8"/>
        <v>1.6714626829118961E-2</v>
      </c>
    </row>
    <row r="86" spans="1:4" ht="30.75" customHeight="1" x14ac:dyDescent="0.25">
      <c r="A86" s="78" t="s">
        <v>16</v>
      </c>
      <c r="B86" s="82">
        <v>545</v>
      </c>
      <c r="C86" s="5">
        <f t="shared" si="8"/>
        <v>1.6684013959468561E-2</v>
      </c>
    </row>
    <row r="87" spans="1:4" x14ac:dyDescent="0.25">
      <c r="A87" s="78" t="s">
        <v>30</v>
      </c>
      <c r="B87" s="82">
        <v>417</v>
      </c>
      <c r="C87" s="5">
        <f t="shared" si="8"/>
        <v>1.2765566644217229E-2</v>
      </c>
    </row>
    <row r="88" spans="1:4" x14ac:dyDescent="0.25">
      <c r="A88" s="78" t="s">
        <v>100</v>
      </c>
      <c r="B88" s="82">
        <v>409</v>
      </c>
      <c r="C88" s="5">
        <f t="shared" si="8"/>
        <v>1.252066368701402E-2</v>
      </c>
    </row>
    <row r="89" spans="1:4" ht="20.100000000000001" customHeight="1" x14ac:dyDescent="0.25">
      <c r="A89" s="78" t="s">
        <v>17</v>
      </c>
      <c r="B89" s="82">
        <v>330</v>
      </c>
      <c r="C89" s="5">
        <f t="shared" si="8"/>
        <v>1.010224698463234E-2</v>
      </c>
    </row>
    <row r="90" spans="1:4" x14ac:dyDescent="0.25">
      <c r="A90" s="78" t="s">
        <v>65</v>
      </c>
      <c r="B90" s="82">
        <v>328</v>
      </c>
      <c r="C90" s="5">
        <f t="shared" si="8"/>
        <v>1.0041021245331537E-2</v>
      </c>
    </row>
    <row r="91" spans="1:4" x14ac:dyDescent="0.25">
      <c r="A91" s="78" t="s">
        <v>63</v>
      </c>
      <c r="B91" s="82">
        <v>92</v>
      </c>
      <c r="C91" s="5">
        <f t="shared" si="8"/>
        <v>2.8163840078368947E-3</v>
      </c>
    </row>
    <row r="92" spans="1:4" x14ac:dyDescent="0.25">
      <c r="A92" s="78" t="s">
        <v>23</v>
      </c>
      <c r="B92" s="82">
        <v>89</v>
      </c>
      <c r="C92" s="5">
        <f t="shared" si="8"/>
        <v>2.7245453988856915E-3</v>
      </c>
      <c r="D92" s="36"/>
    </row>
    <row r="93" spans="1:4" x14ac:dyDescent="0.25">
      <c r="A93" s="78" t="s">
        <v>84</v>
      </c>
      <c r="B93" s="82">
        <v>62</v>
      </c>
      <c r="C93" s="5">
        <f t="shared" si="8"/>
        <v>1.8979979183248639E-3</v>
      </c>
    </row>
    <row r="94" spans="1:4" x14ac:dyDescent="0.25">
      <c r="A94" s="78" t="s">
        <v>33</v>
      </c>
      <c r="B94" s="82">
        <v>7256</v>
      </c>
      <c r="C94" s="5">
        <f t="shared" si="8"/>
        <v>0.22212698218330987</v>
      </c>
    </row>
    <row r="95" spans="1:4" ht="15.75" thickBot="1" x14ac:dyDescent="0.3">
      <c r="A95" s="79" t="s">
        <v>5</v>
      </c>
      <c r="B95" s="80">
        <f>SUM(B77:B94)</f>
        <v>32666</v>
      </c>
      <c r="C95" s="39"/>
    </row>
    <row r="97" spans="1:3" ht="15.75" thickBot="1" x14ac:dyDescent="0.3"/>
    <row r="98" spans="1:3" ht="48.95" customHeight="1" thickBot="1" x14ac:dyDescent="0.35">
      <c r="A98" s="148" t="s">
        <v>42</v>
      </c>
      <c r="B98" s="149"/>
      <c r="C98" s="150"/>
    </row>
    <row r="99" spans="1:3" ht="15.75" thickBot="1" x14ac:dyDescent="0.3">
      <c r="A99" s="83" t="s">
        <v>12</v>
      </c>
      <c r="B99" s="4" t="s">
        <v>1</v>
      </c>
      <c r="C99" s="11" t="s">
        <v>2</v>
      </c>
    </row>
    <row r="100" spans="1:3" ht="23.1" customHeight="1" x14ac:dyDescent="0.25">
      <c r="A100" s="86" t="s">
        <v>13</v>
      </c>
      <c r="B100" s="81">
        <v>2481</v>
      </c>
      <c r="C100" s="5">
        <f t="shared" ref="C100:C116" si="9">B100/$B$117</f>
        <v>0.25619578686493183</v>
      </c>
    </row>
    <row r="101" spans="1:3" x14ac:dyDescent="0.25">
      <c r="A101" s="88" t="s">
        <v>15</v>
      </c>
      <c r="B101" s="82">
        <v>1586</v>
      </c>
      <c r="C101" s="5">
        <f t="shared" si="9"/>
        <v>0.16377529946303179</v>
      </c>
    </row>
    <row r="102" spans="1:3" x14ac:dyDescent="0.25">
      <c r="A102" s="88" t="s">
        <v>18</v>
      </c>
      <c r="B102" s="82">
        <v>1136</v>
      </c>
      <c r="C102" s="5">
        <f t="shared" si="9"/>
        <v>0.11730689797604296</v>
      </c>
    </row>
    <row r="103" spans="1:3" x14ac:dyDescent="0.25">
      <c r="A103" s="88" t="s">
        <v>24</v>
      </c>
      <c r="B103" s="82">
        <v>1126</v>
      </c>
      <c r="C103" s="5">
        <f t="shared" si="9"/>
        <v>0.11627426683188764</v>
      </c>
    </row>
    <row r="104" spans="1:3" x14ac:dyDescent="0.25">
      <c r="A104" s="88" t="s">
        <v>94</v>
      </c>
      <c r="B104" s="82">
        <v>374</v>
      </c>
      <c r="C104" s="5">
        <f t="shared" si="9"/>
        <v>3.8620404791408512E-2</v>
      </c>
    </row>
    <row r="105" spans="1:3" x14ac:dyDescent="0.25">
      <c r="A105" s="88" t="s">
        <v>26</v>
      </c>
      <c r="B105" s="82">
        <v>291</v>
      </c>
      <c r="C105" s="5">
        <f t="shared" si="9"/>
        <v>3.0049566294919453E-2</v>
      </c>
    </row>
    <row r="106" spans="1:3" x14ac:dyDescent="0.25">
      <c r="A106" s="88" t="s">
        <v>14</v>
      </c>
      <c r="B106" s="82">
        <v>288</v>
      </c>
      <c r="C106" s="5">
        <f t="shared" si="9"/>
        <v>2.9739776951672861E-2</v>
      </c>
    </row>
    <row r="107" spans="1:3" x14ac:dyDescent="0.25">
      <c r="A107" s="88" t="s">
        <v>23</v>
      </c>
      <c r="B107" s="82">
        <v>256</v>
      </c>
      <c r="C107" s="5">
        <f t="shared" si="9"/>
        <v>2.6435357290375879E-2</v>
      </c>
    </row>
    <row r="108" spans="1:3" ht="18" customHeight="1" x14ac:dyDescent="0.25">
      <c r="A108" s="88" t="s">
        <v>16</v>
      </c>
      <c r="B108" s="82">
        <v>210</v>
      </c>
      <c r="C108" s="5">
        <f t="shared" si="9"/>
        <v>2.1685254027261461E-2</v>
      </c>
    </row>
    <row r="109" spans="1:3" x14ac:dyDescent="0.25">
      <c r="A109" s="88" t="s">
        <v>30</v>
      </c>
      <c r="B109" s="82">
        <v>118</v>
      </c>
      <c r="C109" s="5">
        <f t="shared" si="9"/>
        <v>1.2185047501032631E-2</v>
      </c>
    </row>
    <row r="110" spans="1:3" x14ac:dyDescent="0.25">
      <c r="A110" s="88" t="s">
        <v>20</v>
      </c>
      <c r="B110" s="82">
        <v>103</v>
      </c>
      <c r="C110" s="5">
        <f t="shared" si="9"/>
        <v>1.0636100784799669E-2</v>
      </c>
    </row>
    <row r="111" spans="1:3" x14ac:dyDescent="0.25">
      <c r="A111" s="88" t="s">
        <v>101</v>
      </c>
      <c r="B111" s="82">
        <v>100</v>
      </c>
      <c r="C111" s="5">
        <f t="shared" si="9"/>
        <v>1.0326311441553077E-2</v>
      </c>
    </row>
    <row r="112" spans="1:3" x14ac:dyDescent="0.25">
      <c r="A112" s="88" t="s">
        <v>100</v>
      </c>
      <c r="B112" s="82">
        <v>87</v>
      </c>
      <c r="C112" s="5">
        <f t="shared" si="9"/>
        <v>8.9838909541511778E-3</v>
      </c>
    </row>
    <row r="113" spans="1:3" x14ac:dyDescent="0.25">
      <c r="A113" s="88" t="s">
        <v>17</v>
      </c>
      <c r="B113" s="82">
        <v>49</v>
      </c>
      <c r="C113" s="5">
        <f t="shared" si="9"/>
        <v>5.0598926063610081E-3</v>
      </c>
    </row>
    <row r="114" spans="1:3" x14ac:dyDescent="0.25">
      <c r="A114" s="88" t="s">
        <v>66</v>
      </c>
      <c r="B114" s="82">
        <v>45</v>
      </c>
      <c r="C114" s="5">
        <f t="shared" si="9"/>
        <v>4.646840148698885E-3</v>
      </c>
    </row>
    <row r="115" spans="1:3" x14ac:dyDescent="0.25">
      <c r="A115" s="88" t="s">
        <v>19</v>
      </c>
      <c r="B115" s="82">
        <v>18</v>
      </c>
      <c r="C115" s="5">
        <f t="shared" si="9"/>
        <v>1.8587360594795538E-3</v>
      </c>
    </row>
    <row r="116" spans="1:3" x14ac:dyDescent="0.25">
      <c r="A116" s="88" t="s">
        <v>33</v>
      </c>
      <c r="B116" s="82">
        <v>1416</v>
      </c>
      <c r="C116" s="5">
        <f t="shared" si="9"/>
        <v>0.14622057001239158</v>
      </c>
    </row>
    <row r="117" spans="1:3" ht="15.75" thickBot="1" x14ac:dyDescent="0.3">
      <c r="A117" s="91" t="s">
        <v>5</v>
      </c>
      <c r="B117" s="80">
        <f>SUM(B100:B116)</f>
        <v>9684</v>
      </c>
      <c r="C117" s="39"/>
    </row>
    <row r="118" spans="1:3" x14ac:dyDescent="0.25">
      <c r="A118" s="43"/>
      <c r="B118" s="6"/>
    </row>
  </sheetData>
  <mergeCells count="26">
    <mergeCell ref="E4:G4"/>
    <mergeCell ref="A1:F1"/>
    <mergeCell ref="A2:C2"/>
    <mergeCell ref="E2:G2"/>
    <mergeCell ref="A3:C3"/>
    <mergeCell ref="E3:G3"/>
    <mergeCell ref="A41:C41"/>
    <mergeCell ref="A5:C5"/>
    <mergeCell ref="E5:G5"/>
    <mergeCell ref="I5:J5"/>
    <mergeCell ref="A12:C12"/>
    <mergeCell ref="E12:G12"/>
    <mergeCell ref="E21:G21"/>
    <mergeCell ref="E23:G23"/>
    <mergeCell ref="A24:C24"/>
    <mergeCell ref="E33:G33"/>
    <mergeCell ref="A35:C35"/>
    <mergeCell ref="E39:G39"/>
    <mergeCell ref="A98:C98"/>
    <mergeCell ref="E62:G62"/>
    <mergeCell ref="A47:C47"/>
    <mergeCell ref="A53:C53"/>
    <mergeCell ref="A64:C64"/>
    <mergeCell ref="E58:G58"/>
    <mergeCell ref="A75:C75"/>
    <mergeCell ref="E77:G77"/>
  </mergeCells>
  <phoneticPr fontId="13" type="noConversion"/>
  <printOptions gridLines="1"/>
  <pageMargins left="0.7" right="0.7" top="0.75" bottom="0.75" header="0.3" footer="0.3"/>
  <pageSetup scale="65" fitToHeight="0"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4"/>
  <sheetViews>
    <sheetView topLeftCell="F1" workbookViewId="0">
      <selection activeCell="I27" sqref="I27"/>
    </sheetView>
  </sheetViews>
  <sheetFormatPr defaultColWidth="8.85546875" defaultRowHeight="15" x14ac:dyDescent="0.25"/>
  <cols>
    <col min="1" max="1" width="26.7109375" style="20" customWidth="1"/>
    <col min="2" max="2" width="10.7109375" style="20" bestFit="1" customWidth="1"/>
    <col min="3" max="3" width="7.140625" style="20" bestFit="1" customWidth="1"/>
    <col min="4" max="4" width="8.85546875" style="20"/>
    <col min="5" max="5" width="33.85546875" style="20" bestFit="1" customWidth="1"/>
    <col min="6" max="6" width="18.42578125" style="20" bestFit="1" customWidth="1"/>
    <col min="7" max="7" width="15.140625" style="20" customWidth="1"/>
    <col min="8" max="8" width="13.7109375" style="35" customWidth="1"/>
    <col min="9" max="9" width="24.140625" style="20" bestFit="1" customWidth="1"/>
    <col min="10" max="16384" width="8.85546875" style="20"/>
  </cols>
  <sheetData>
    <row r="1" spans="1:10" ht="21" x14ac:dyDescent="0.35">
      <c r="A1" s="130" t="s">
        <v>72</v>
      </c>
      <c r="B1" s="130"/>
      <c r="C1" s="130"/>
      <c r="D1" s="130"/>
      <c r="E1" s="130"/>
      <c r="F1" s="130"/>
    </row>
    <row r="2" spans="1:10" s="35" customFormat="1" x14ac:dyDescent="0.25">
      <c r="A2" s="44" t="s">
        <v>106</v>
      </c>
    </row>
    <row r="3" spans="1:10" s="35" customFormat="1" x14ac:dyDescent="0.25">
      <c r="A3" s="35" t="s">
        <v>107</v>
      </c>
    </row>
    <row r="4" spans="1:10" ht="15.75" thickBot="1" x14ac:dyDescent="0.3"/>
    <row r="5" spans="1:10" ht="18" thickBot="1" x14ac:dyDescent="0.35">
      <c r="A5" s="131" t="s">
        <v>34</v>
      </c>
      <c r="B5" s="132"/>
      <c r="C5" s="133"/>
      <c r="E5" s="131" t="s">
        <v>102</v>
      </c>
      <c r="F5" s="132"/>
      <c r="G5" s="133"/>
      <c r="I5" s="131" t="s">
        <v>62</v>
      </c>
      <c r="J5" s="133"/>
    </row>
    <row r="6" spans="1:10" x14ac:dyDescent="0.25">
      <c r="A6" s="12" t="s">
        <v>0</v>
      </c>
      <c r="B6" s="4" t="s">
        <v>1</v>
      </c>
      <c r="C6" s="11" t="s">
        <v>2</v>
      </c>
      <c r="E6" s="12" t="s">
        <v>54</v>
      </c>
      <c r="F6" s="4" t="s">
        <v>1</v>
      </c>
      <c r="G6" s="11" t="s">
        <v>2</v>
      </c>
      <c r="I6" s="17" t="s">
        <v>73</v>
      </c>
      <c r="J6" s="24"/>
    </row>
    <row r="7" spans="1:10" x14ac:dyDescent="0.25">
      <c r="A7" s="22" t="s">
        <v>3</v>
      </c>
      <c r="B7" s="6">
        <v>95004</v>
      </c>
      <c r="C7" s="5">
        <f>B7/$B$9</f>
        <v>0.96464472107710741</v>
      </c>
      <c r="E7" s="22" t="s">
        <v>55</v>
      </c>
      <c r="F7" s="6">
        <v>35153</v>
      </c>
      <c r="G7" s="5">
        <f>F7/$F$9</f>
        <v>0.97911038074812695</v>
      </c>
      <c r="I7" s="22" t="s">
        <v>74</v>
      </c>
      <c r="J7" s="24"/>
    </row>
    <row r="8" spans="1:10" x14ac:dyDescent="0.25">
      <c r="A8" s="13" t="s">
        <v>4</v>
      </c>
      <c r="B8" s="14">
        <v>3482</v>
      </c>
      <c r="C8" s="15">
        <f>B8/$B$9</f>
        <v>3.5355278922892593E-2</v>
      </c>
      <c r="E8" s="13" t="s">
        <v>58</v>
      </c>
      <c r="F8" s="14">
        <v>750</v>
      </c>
      <c r="G8" s="15">
        <f>F8/$F$9</f>
        <v>2.0889619251873104E-2</v>
      </c>
      <c r="I8" s="22" t="s">
        <v>75</v>
      </c>
      <c r="J8" s="24"/>
    </row>
    <row r="9" spans="1:10" ht="15.75" thickBot="1" x14ac:dyDescent="0.3">
      <c r="A9" s="23" t="s">
        <v>5</v>
      </c>
      <c r="B9" s="3">
        <f>SUM(B7:B8)</f>
        <v>98486</v>
      </c>
      <c r="C9" s="2"/>
      <c r="E9" s="23" t="s">
        <v>5</v>
      </c>
      <c r="F9" s="3">
        <f>SUM(F7:F8)</f>
        <v>35903</v>
      </c>
      <c r="G9" s="2"/>
      <c r="I9" s="22" t="s">
        <v>76</v>
      </c>
      <c r="J9" s="24"/>
    </row>
    <row r="10" spans="1:10" x14ac:dyDescent="0.25">
      <c r="A10" s="35" t="s">
        <v>126</v>
      </c>
      <c r="B10" s="62"/>
      <c r="C10" s="62"/>
      <c r="D10" s="35"/>
      <c r="E10" s="35" t="s">
        <v>119</v>
      </c>
      <c r="F10" s="35"/>
      <c r="G10" s="35"/>
      <c r="I10" s="22" t="s">
        <v>77</v>
      </c>
      <c r="J10" s="24"/>
    </row>
    <row r="11" spans="1:10" ht="15.75" thickBot="1" x14ac:dyDescent="0.3">
      <c r="I11" s="22" t="s">
        <v>78</v>
      </c>
      <c r="J11" s="24"/>
    </row>
    <row r="12" spans="1:10" ht="18" thickBot="1" x14ac:dyDescent="0.35">
      <c r="A12" s="131" t="s">
        <v>35</v>
      </c>
      <c r="B12" s="132"/>
      <c r="C12" s="133"/>
      <c r="E12" s="127" t="s">
        <v>56</v>
      </c>
      <c r="F12" s="128"/>
      <c r="G12" s="129"/>
      <c r="I12" s="22" t="s">
        <v>79</v>
      </c>
      <c r="J12" s="24"/>
    </row>
    <row r="13" spans="1:10" x14ac:dyDescent="0.25">
      <c r="A13" s="12" t="s">
        <v>6</v>
      </c>
      <c r="B13" s="4" t="s">
        <v>7</v>
      </c>
      <c r="C13" s="11" t="s">
        <v>2</v>
      </c>
      <c r="E13" s="12" t="s">
        <v>6</v>
      </c>
      <c r="F13" s="4" t="s">
        <v>7</v>
      </c>
      <c r="G13" s="11" t="s">
        <v>2</v>
      </c>
      <c r="I13" s="22" t="s">
        <v>80</v>
      </c>
      <c r="J13" s="24"/>
    </row>
    <row r="14" spans="1:10" x14ac:dyDescent="0.25">
      <c r="A14" s="22" t="s">
        <v>36</v>
      </c>
      <c r="B14" s="6">
        <v>3660</v>
      </c>
      <c r="C14" s="5">
        <f>B14/$B$21</f>
        <v>3.7162642406027249E-2</v>
      </c>
      <c r="E14" s="22" t="s">
        <v>36</v>
      </c>
      <c r="F14" s="6">
        <v>680</v>
      </c>
      <c r="G14" s="5">
        <f t="shared" ref="G14:G19" si="0">F14/$F$20</f>
        <v>2.5434823265382458E-2</v>
      </c>
      <c r="I14" s="22" t="s">
        <v>81</v>
      </c>
      <c r="J14" s="24"/>
    </row>
    <row r="15" spans="1:10" x14ac:dyDescent="0.25">
      <c r="A15" s="22" t="s">
        <v>37</v>
      </c>
      <c r="B15" s="6">
        <v>4868</v>
      </c>
      <c r="C15" s="5">
        <f t="shared" ref="C15:C20" si="1">B15/$B$21</f>
        <v>4.9428345145502914E-2</v>
      </c>
      <c r="E15" s="22" t="s">
        <v>37</v>
      </c>
      <c r="F15" s="6">
        <v>1178</v>
      </c>
      <c r="G15" s="5">
        <f t="shared" si="0"/>
        <v>4.4062090892089019E-2</v>
      </c>
      <c r="I15" s="22" t="s">
        <v>82</v>
      </c>
      <c r="J15" s="24"/>
    </row>
    <row r="16" spans="1:10" x14ac:dyDescent="0.25">
      <c r="A16" s="22" t="s">
        <v>38</v>
      </c>
      <c r="B16" s="6">
        <v>6447</v>
      </c>
      <c r="C16" s="5">
        <f t="shared" si="1"/>
        <v>6.5461080762748008E-2</v>
      </c>
      <c r="E16" s="22" t="s">
        <v>38</v>
      </c>
      <c r="F16" s="6">
        <v>1675</v>
      </c>
      <c r="G16" s="5">
        <f t="shared" si="0"/>
        <v>6.2651954366934728E-2</v>
      </c>
      <c r="I16" s="22" t="s">
        <v>83</v>
      </c>
      <c r="J16" s="24"/>
    </row>
    <row r="17" spans="1:10" x14ac:dyDescent="0.25">
      <c r="A17" s="22" t="s">
        <v>39</v>
      </c>
      <c r="B17" s="6">
        <v>6735</v>
      </c>
      <c r="C17" s="5">
        <f t="shared" si="1"/>
        <v>6.8385354263550149E-2</v>
      </c>
      <c r="E17" s="22" t="s">
        <v>39</v>
      </c>
      <c r="F17" s="6">
        <v>1812</v>
      </c>
      <c r="G17" s="5">
        <f t="shared" si="0"/>
        <v>6.7776323171872072E-2</v>
      </c>
      <c r="I17" s="22"/>
      <c r="J17" s="24"/>
    </row>
    <row r="18" spans="1:10" x14ac:dyDescent="0.25">
      <c r="A18" s="22" t="s">
        <v>40</v>
      </c>
      <c r="B18" s="6">
        <v>8106</v>
      </c>
      <c r="C18" s="5">
        <f t="shared" si="1"/>
        <v>8.2306114574660361E-2</v>
      </c>
      <c r="E18" s="22" t="s">
        <v>40</v>
      </c>
      <c r="F18" s="6">
        <v>2279</v>
      </c>
      <c r="G18" s="5">
        <f t="shared" si="0"/>
        <v>8.5244062090892095E-2</v>
      </c>
      <c r="I18" s="22"/>
      <c r="J18" s="24"/>
    </row>
    <row r="19" spans="1:10" x14ac:dyDescent="0.25">
      <c r="A19" s="22" t="s">
        <v>8</v>
      </c>
      <c r="B19" s="6">
        <v>61333</v>
      </c>
      <c r="C19" s="5">
        <f t="shared" si="1"/>
        <v>0.62275856466909008</v>
      </c>
      <c r="E19" s="13" t="s">
        <v>8</v>
      </c>
      <c r="F19" s="14">
        <v>19111</v>
      </c>
      <c r="G19" s="15">
        <f t="shared" si="0"/>
        <v>0.7148307462128296</v>
      </c>
      <c r="I19" s="22"/>
      <c r="J19" s="24"/>
    </row>
    <row r="20" spans="1:10" ht="15.75" thickBot="1" x14ac:dyDescent="0.3">
      <c r="A20" s="13" t="s">
        <v>9</v>
      </c>
      <c r="B20" s="14">
        <v>7337</v>
      </c>
      <c r="C20" s="15">
        <f t="shared" si="1"/>
        <v>7.4497898178421298E-2</v>
      </c>
      <c r="E20" s="23" t="s">
        <v>5</v>
      </c>
      <c r="F20" s="3">
        <f>SUM(F14:F19)</f>
        <v>26735</v>
      </c>
      <c r="G20" s="2"/>
      <c r="I20" s="22"/>
      <c r="J20" s="24"/>
    </row>
    <row r="21" spans="1:10" ht="15.75" thickBot="1" x14ac:dyDescent="0.3">
      <c r="A21" s="23" t="s">
        <v>5</v>
      </c>
      <c r="B21" s="3">
        <f>SUM(B14:B20)</f>
        <v>98486</v>
      </c>
      <c r="C21" s="2"/>
      <c r="E21" s="49" t="s">
        <v>111</v>
      </c>
      <c r="F21" s="35"/>
      <c r="G21" s="35"/>
      <c r="I21" s="22"/>
      <c r="J21" s="24"/>
    </row>
    <row r="22" spans="1:10" ht="15.75" thickBot="1" x14ac:dyDescent="0.3">
      <c r="A22" s="35" t="s">
        <v>126</v>
      </c>
      <c r="B22" s="35"/>
      <c r="C22" s="35"/>
      <c r="D22" s="35"/>
      <c r="I22" s="22"/>
      <c r="J22" s="24"/>
    </row>
    <row r="23" spans="1:10" ht="18" thickBot="1" x14ac:dyDescent="0.35">
      <c r="E23" s="127" t="s">
        <v>57</v>
      </c>
      <c r="F23" s="128"/>
      <c r="G23" s="129"/>
      <c r="I23" s="22"/>
      <c r="J23" s="24"/>
    </row>
    <row r="24" spans="1:10" ht="18" thickBot="1" x14ac:dyDescent="0.35">
      <c r="A24" s="131" t="s">
        <v>10</v>
      </c>
      <c r="B24" s="132"/>
      <c r="C24" s="133"/>
      <c r="E24" s="12" t="s">
        <v>6</v>
      </c>
      <c r="F24" s="4" t="s">
        <v>7</v>
      </c>
      <c r="G24" s="11" t="s">
        <v>2</v>
      </c>
      <c r="I24" s="22"/>
      <c r="J24" s="24"/>
    </row>
    <row r="25" spans="1:10" x14ac:dyDescent="0.25">
      <c r="A25" s="12" t="s">
        <v>6</v>
      </c>
      <c r="B25" s="4" t="s">
        <v>7</v>
      </c>
      <c r="C25" s="11" t="s">
        <v>2</v>
      </c>
      <c r="E25" s="22" t="s">
        <v>36</v>
      </c>
      <c r="F25" s="6">
        <v>94</v>
      </c>
      <c r="G25" s="5">
        <f t="shared" ref="G25:G30" si="2">F25/$F$31</f>
        <v>0.19341563786008231</v>
      </c>
      <c r="I25" s="22"/>
      <c r="J25" s="24"/>
    </row>
    <row r="26" spans="1:10" x14ac:dyDescent="0.25">
      <c r="A26" s="22" t="s">
        <v>36</v>
      </c>
      <c r="B26" s="6">
        <v>395</v>
      </c>
      <c r="C26" s="5">
        <f>B26/$B$33</f>
        <v>0.11344055140723722</v>
      </c>
      <c r="E26" s="22" t="s">
        <v>37</v>
      </c>
      <c r="F26" s="6">
        <v>22</v>
      </c>
      <c r="G26" s="5">
        <f t="shared" si="2"/>
        <v>4.5267489711934158E-2</v>
      </c>
      <c r="I26" s="22"/>
      <c r="J26" s="24"/>
    </row>
    <row r="27" spans="1:10" x14ac:dyDescent="0.25">
      <c r="A27" s="22" t="s">
        <v>37</v>
      </c>
      <c r="B27" s="6">
        <v>365</v>
      </c>
      <c r="C27" s="5">
        <f t="shared" ref="C27:C32" si="3">B27/$B$33</f>
        <v>0.10482481332567489</v>
      </c>
      <c r="E27" s="22" t="s">
        <v>38</v>
      </c>
      <c r="F27" s="6">
        <v>24</v>
      </c>
      <c r="G27" s="5">
        <f t="shared" si="2"/>
        <v>4.9382716049382713E-2</v>
      </c>
      <c r="I27" s="22"/>
      <c r="J27" s="24"/>
    </row>
    <row r="28" spans="1:10" x14ac:dyDescent="0.25">
      <c r="A28" s="22" t="s">
        <v>38</v>
      </c>
      <c r="B28" s="6">
        <v>239</v>
      </c>
      <c r="C28" s="5">
        <f t="shared" si="3"/>
        <v>6.8638713383113156E-2</v>
      </c>
      <c r="E28" s="22" t="s">
        <v>39</v>
      </c>
      <c r="F28" s="6">
        <v>30</v>
      </c>
      <c r="G28" s="5">
        <f t="shared" si="2"/>
        <v>6.1728395061728392E-2</v>
      </c>
      <c r="I28" s="22"/>
      <c r="J28" s="24"/>
    </row>
    <row r="29" spans="1:10" x14ac:dyDescent="0.25">
      <c r="A29" s="22" t="s">
        <v>39</v>
      </c>
      <c r="B29" s="6">
        <v>322</v>
      </c>
      <c r="C29" s="5">
        <f t="shared" si="3"/>
        <v>9.2475588742102238E-2</v>
      </c>
      <c r="E29" s="22" t="s">
        <v>40</v>
      </c>
      <c r="F29" s="6">
        <v>59</v>
      </c>
      <c r="G29" s="5">
        <f t="shared" si="2"/>
        <v>0.12139917695473251</v>
      </c>
      <c r="I29" s="22"/>
      <c r="J29" s="24"/>
    </row>
    <row r="30" spans="1:10" x14ac:dyDescent="0.25">
      <c r="A30" s="22" t="s">
        <v>40</v>
      </c>
      <c r="B30" s="6">
        <v>255</v>
      </c>
      <c r="C30" s="5">
        <f t="shared" si="3"/>
        <v>7.3233773693279727E-2</v>
      </c>
      <c r="E30" s="13" t="s">
        <v>8</v>
      </c>
      <c r="F30" s="14">
        <v>257</v>
      </c>
      <c r="G30" s="15">
        <f t="shared" si="2"/>
        <v>0.5288065843621399</v>
      </c>
      <c r="I30" s="22"/>
      <c r="J30" s="24"/>
    </row>
    <row r="31" spans="1:10" ht="15.75" thickBot="1" x14ac:dyDescent="0.3">
      <c r="A31" s="22" t="s">
        <v>8</v>
      </c>
      <c r="B31" s="6">
        <v>1519</v>
      </c>
      <c r="C31" s="5">
        <f t="shared" si="3"/>
        <v>0.43624353819643885</v>
      </c>
      <c r="E31" s="23" t="s">
        <v>5</v>
      </c>
      <c r="F31" s="3">
        <f>SUM(F25:F30)</f>
        <v>486</v>
      </c>
      <c r="G31" s="2"/>
      <c r="I31" s="23"/>
      <c r="J31" s="2"/>
    </row>
    <row r="32" spans="1:10" ht="15.75" thickBot="1" x14ac:dyDescent="0.3">
      <c r="A32" s="13" t="s">
        <v>9</v>
      </c>
      <c r="B32" s="14">
        <v>387</v>
      </c>
      <c r="C32" s="15">
        <f t="shared" si="3"/>
        <v>0.11114302125215393</v>
      </c>
    </row>
    <row r="33" spans="1:8" ht="18" thickBot="1" x14ac:dyDescent="0.35">
      <c r="A33" s="23" t="s">
        <v>5</v>
      </c>
      <c r="B33" s="3">
        <f>SUM(B26:B32)</f>
        <v>3482</v>
      </c>
      <c r="C33" s="2"/>
      <c r="E33" s="127" t="s">
        <v>59</v>
      </c>
      <c r="F33" s="128"/>
      <c r="G33" s="129"/>
      <c r="H33" s="66"/>
    </row>
    <row r="34" spans="1:8" ht="15.75" thickBot="1" x14ac:dyDescent="0.3">
      <c r="E34" s="12" t="s">
        <v>6</v>
      </c>
      <c r="F34" s="4" t="s">
        <v>7</v>
      </c>
      <c r="G34" s="11" t="s">
        <v>2</v>
      </c>
      <c r="H34" s="67"/>
    </row>
    <row r="35" spans="1:8" ht="34.5" customHeight="1" thickBot="1" x14ac:dyDescent="0.35">
      <c r="A35" s="166" t="s">
        <v>123</v>
      </c>
      <c r="B35" s="167"/>
      <c r="C35" s="168"/>
      <c r="E35" s="37" t="s">
        <v>36</v>
      </c>
      <c r="F35" s="6">
        <f>F25</f>
        <v>94</v>
      </c>
      <c r="G35" s="5">
        <f>F35/$F$37</f>
        <v>0.81034482758620685</v>
      </c>
      <c r="H35" s="65"/>
    </row>
    <row r="36" spans="1:8" x14ac:dyDescent="0.25">
      <c r="A36" s="12" t="s">
        <v>0</v>
      </c>
      <c r="B36" s="4" t="s">
        <v>1</v>
      </c>
      <c r="C36" s="11" t="s">
        <v>2</v>
      </c>
      <c r="E36" s="13" t="s">
        <v>37</v>
      </c>
      <c r="F36" s="14">
        <f>F26</f>
        <v>22</v>
      </c>
      <c r="G36" s="15">
        <f>F36/$F$37</f>
        <v>0.18965517241379309</v>
      </c>
      <c r="H36" s="65"/>
    </row>
    <row r="37" spans="1:8" ht="15.75" thickBot="1" x14ac:dyDescent="0.3">
      <c r="A37" s="37" t="s">
        <v>3</v>
      </c>
      <c r="B37" s="6">
        <v>3265</v>
      </c>
      <c r="C37" s="5">
        <v>0.89200000000000002</v>
      </c>
      <c r="E37" s="38" t="s">
        <v>5</v>
      </c>
      <c r="F37" s="3">
        <f>SUM(F35:F36)</f>
        <v>116</v>
      </c>
      <c r="G37" s="2"/>
      <c r="H37" s="64"/>
    </row>
    <row r="38" spans="1:8" x14ac:dyDescent="0.25">
      <c r="A38" s="13" t="s">
        <v>4</v>
      </c>
      <c r="B38" s="14">
        <v>395</v>
      </c>
      <c r="C38" s="15">
        <v>0.108</v>
      </c>
      <c r="E38" s="35" t="s">
        <v>124</v>
      </c>
      <c r="F38" s="35"/>
      <c r="G38" s="35"/>
    </row>
    <row r="39" spans="1:8" ht="15.75" thickBot="1" x14ac:dyDescent="0.3">
      <c r="A39" s="38" t="s">
        <v>5</v>
      </c>
      <c r="B39" s="3">
        <v>3660</v>
      </c>
      <c r="C39" s="42"/>
    </row>
    <row r="40" spans="1:8" ht="18" thickBot="1" x14ac:dyDescent="0.35">
      <c r="A40" s="35"/>
      <c r="B40" s="35"/>
      <c r="C40" s="35"/>
      <c r="H40" s="61"/>
    </row>
    <row r="41" spans="1:8" ht="52.5" thickBot="1" x14ac:dyDescent="0.35">
      <c r="A41" s="131" t="s">
        <v>121</v>
      </c>
      <c r="B41" s="132"/>
      <c r="C41" s="133"/>
      <c r="E41" s="70" t="s">
        <v>60</v>
      </c>
      <c r="F41" s="71"/>
      <c r="G41" s="72"/>
      <c r="H41" s="20"/>
    </row>
    <row r="42" spans="1:8" x14ac:dyDescent="0.25">
      <c r="A42" s="12" t="s">
        <v>0</v>
      </c>
      <c r="B42" s="4" t="s">
        <v>1</v>
      </c>
      <c r="C42" s="11" t="s">
        <v>2</v>
      </c>
      <c r="E42" s="12" t="s">
        <v>12</v>
      </c>
      <c r="F42" s="4" t="s">
        <v>1</v>
      </c>
      <c r="G42" s="11" t="s">
        <v>2</v>
      </c>
      <c r="H42" s="20"/>
    </row>
    <row r="43" spans="1:8" x14ac:dyDescent="0.25">
      <c r="A43" s="37" t="s">
        <v>3</v>
      </c>
      <c r="B43" s="6">
        <v>4503</v>
      </c>
      <c r="C43" s="5">
        <v>0.92500000000000004</v>
      </c>
      <c r="E43" s="37" t="s">
        <v>15</v>
      </c>
      <c r="F43" s="6">
        <v>144</v>
      </c>
      <c r="G43" s="5">
        <f t="shared" ref="G43:G53" si="4">F43/$F$54</f>
        <v>0.29629629629629628</v>
      </c>
      <c r="H43" s="20"/>
    </row>
    <row r="44" spans="1:8" x14ac:dyDescent="0.25">
      <c r="A44" s="13" t="s">
        <v>4</v>
      </c>
      <c r="B44" s="14">
        <v>365</v>
      </c>
      <c r="C44" s="15">
        <v>7.4999999999999997E-2</v>
      </c>
      <c r="E44" s="37" t="s">
        <v>18</v>
      </c>
      <c r="F44" s="6">
        <v>82</v>
      </c>
      <c r="G44" s="5">
        <f t="shared" si="4"/>
        <v>0.16872427983539096</v>
      </c>
      <c r="H44" s="20"/>
    </row>
    <row r="45" spans="1:8" ht="15.75" thickBot="1" x14ac:dyDescent="0.3">
      <c r="A45" s="38" t="s">
        <v>5</v>
      </c>
      <c r="B45" s="3">
        <v>4868</v>
      </c>
      <c r="C45" s="2"/>
      <c r="E45" s="37" t="s">
        <v>26</v>
      </c>
      <c r="F45" s="6">
        <v>49</v>
      </c>
      <c r="G45" s="5">
        <f t="shared" si="4"/>
        <v>0.10082304526748971</v>
      </c>
      <c r="H45" s="20"/>
    </row>
    <row r="46" spans="1:8" ht="15.75" thickBot="1" x14ac:dyDescent="0.3">
      <c r="E46" s="37" t="s">
        <v>24</v>
      </c>
      <c r="F46" s="6">
        <v>49</v>
      </c>
      <c r="G46" s="5">
        <f t="shared" si="4"/>
        <v>0.10082304526748971</v>
      </c>
      <c r="H46" s="20"/>
    </row>
    <row r="47" spans="1:8" ht="18" thickBot="1" x14ac:dyDescent="0.35">
      <c r="A47" s="127" t="s">
        <v>41</v>
      </c>
      <c r="B47" s="128"/>
      <c r="C47" s="129"/>
      <c r="E47" s="37" t="s">
        <v>13</v>
      </c>
      <c r="F47" s="6">
        <v>37</v>
      </c>
      <c r="G47" s="5">
        <f t="shared" si="4"/>
        <v>7.6131687242798354E-2</v>
      </c>
      <c r="H47" s="20"/>
    </row>
    <row r="48" spans="1:8" x14ac:dyDescent="0.25">
      <c r="A48" s="12" t="s">
        <v>6</v>
      </c>
      <c r="B48" s="4" t="s">
        <v>7</v>
      </c>
      <c r="C48" s="11" t="s">
        <v>2</v>
      </c>
      <c r="E48" s="37" t="s">
        <v>27</v>
      </c>
      <c r="F48" s="6">
        <v>30</v>
      </c>
      <c r="G48" s="5">
        <f t="shared" si="4"/>
        <v>6.1728395061728392E-2</v>
      </c>
      <c r="H48" s="20"/>
    </row>
    <row r="49" spans="1:36" x14ac:dyDescent="0.25">
      <c r="A49" s="22" t="s">
        <v>36</v>
      </c>
      <c r="B49" s="6">
        <f>B26</f>
        <v>395</v>
      </c>
      <c r="C49" s="5">
        <f>B49/$B$51</f>
        <v>0.51973684210526316</v>
      </c>
      <c r="E49" s="37" t="s">
        <v>20</v>
      </c>
      <c r="F49" s="6">
        <v>25</v>
      </c>
      <c r="G49" s="5">
        <f t="shared" si="4"/>
        <v>5.1440329218106998E-2</v>
      </c>
      <c r="H49" s="20"/>
    </row>
    <row r="50" spans="1:36" x14ac:dyDescent="0.25">
      <c r="A50" s="13" t="s">
        <v>37</v>
      </c>
      <c r="B50" s="14">
        <f>B27</f>
        <v>365</v>
      </c>
      <c r="C50" s="15">
        <f>B50/$B$51</f>
        <v>0.48026315789473684</v>
      </c>
      <c r="E50" s="37" t="s">
        <v>22</v>
      </c>
      <c r="F50" s="6">
        <v>20</v>
      </c>
      <c r="G50" s="5">
        <f t="shared" si="4"/>
        <v>4.1152263374485597E-2</v>
      </c>
      <c r="H50" s="20"/>
    </row>
    <row r="51" spans="1:36" ht="15.75" thickBot="1" x14ac:dyDescent="0.3">
      <c r="A51" s="23" t="s">
        <v>5</v>
      </c>
      <c r="B51" s="3">
        <f>SUM(B49:B50)</f>
        <v>760</v>
      </c>
      <c r="C51" s="2"/>
      <c r="E51" s="37" t="s">
        <v>66</v>
      </c>
      <c r="F51" s="6">
        <v>14</v>
      </c>
      <c r="G51" s="5">
        <f t="shared" si="4"/>
        <v>2.8806584362139918E-2</v>
      </c>
      <c r="H51" s="20"/>
    </row>
    <row r="52" spans="1:36" ht="15.75" thickBot="1" x14ac:dyDescent="0.3">
      <c r="E52" s="37" t="s">
        <v>19</v>
      </c>
      <c r="F52" s="6">
        <v>13</v>
      </c>
      <c r="G52" s="5">
        <f t="shared" si="4"/>
        <v>2.6748971193415638E-2</v>
      </c>
      <c r="H52" s="20"/>
    </row>
    <row r="53" spans="1:36" ht="18" thickBot="1" x14ac:dyDescent="0.35">
      <c r="A53" s="131" t="s">
        <v>44</v>
      </c>
      <c r="B53" s="132"/>
      <c r="C53" s="133"/>
      <c r="E53" s="13" t="s">
        <v>33</v>
      </c>
      <c r="F53" s="14">
        <v>23</v>
      </c>
      <c r="G53" s="15">
        <f t="shared" si="4"/>
        <v>4.7325102880658436E-2</v>
      </c>
      <c r="H53" s="20"/>
    </row>
    <row r="54" spans="1:36" s="21" customFormat="1" ht="34.5" customHeight="1" thickBot="1" x14ac:dyDescent="0.3">
      <c r="A54" s="12" t="s">
        <v>45</v>
      </c>
      <c r="B54" s="4" t="s">
        <v>7</v>
      </c>
      <c r="C54" s="11" t="s">
        <v>2</v>
      </c>
      <c r="E54" s="38" t="s">
        <v>5</v>
      </c>
      <c r="F54" s="3">
        <f>SUM(F43:F53)</f>
        <v>486</v>
      </c>
      <c r="G54" s="2"/>
      <c r="H54" s="20"/>
      <c r="I54" s="20"/>
      <c r="J54" s="20"/>
      <c r="N54" s="20"/>
      <c r="O54" s="20"/>
      <c r="P54" s="20"/>
      <c r="Q54" s="20"/>
      <c r="R54" s="20"/>
      <c r="S54" s="20"/>
      <c r="T54" s="20"/>
      <c r="U54" s="20"/>
      <c r="V54" s="20"/>
      <c r="W54" s="20"/>
      <c r="X54" s="20"/>
      <c r="Y54" s="20"/>
      <c r="Z54" s="20"/>
      <c r="AA54" s="20"/>
      <c r="AB54" s="20"/>
      <c r="AC54" s="20"/>
      <c r="AD54" s="20"/>
      <c r="AE54" s="20"/>
      <c r="AF54" s="20"/>
      <c r="AG54" s="20"/>
      <c r="AH54" s="20"/>
      <c r="AI54" s="20"/>
      <c r="AJ54" s="20"/>
    </row>
    <row r="55" spans="1:36" x14ac:dyDescent="0.25">
      <c r="A55" s="22" t="s">
        <v>46</v>
      </c>
      <c r="B55" s="6">
        <v>270</v>
      </c>
      <c r="C55" s="5">
        <f t="shared" ref="C55:C61" si="5">B55/$B$62</f>
        <v>7.7541642734060889E-2</v>
      </c>
      <c r="E55" s="50" t="s">
        <v>112</v>
      </c>
      <c r="F55" s="35"/>
      <c r="G55" s="35"/>
      <c r="H55" s="20"/>
    </row>
    <row r="56" spans="1:36" ht="32.25" customHeight="1" thickBot="1" x14ac:dyDescent="0.3">
      <c r="A56" s="22" t="s">
        <v>47</v>
      </c>
      <c r="B56" s="6">
        <v>407</v>
      </c>
      <c r="C56" s="5">
        <f t="shared" si="5"/>
        <v>0.11688684663986215</v>
      </c>
      <c r="E56" s="35"/>
      <c r="F56" s="35"/>
      <c r="G56" s="35"/>
      <c r="H56" s="20"/>
    </row>
    <row r="57" spans="1:36" ht="69.75" thickBot="1" x14ac:dyDescent="0.35">
      <c r="A57" s="22" t="s">
        <v>48</v>
      </c>
      <c r="B57" s="6">
        <v>270</v>
      </c>
      <c r="C57" s="5">
        <f t="shared" si="5"/>
        <v>7.7541642734060889E-2</v>
      </c>
      <c r="E57" s="70" t="s">
        <v>61</v>
      </c>
      <c r="F57" s="71"/>
      <c r="G57" s="72"/>
      <c r="H57" s="20"/>
    </row>
    <row r="58" spans="1:36" x14ac:dyDescent="0.25">
      <c r="A58" s="22" t="s">
        <v>49</v>
      </c>
      <c r="B58" s="6">
        <v>646</v>
      </c>
      <c r="C58" s="5">
        <f t="shared" si="5"/>
        <v>0.18552556002297529</v>
      </c>
      <c r="E58" s="12" t="s">
        <v>12</v>
      </c>
      <c r="F58" s="4" t="s">
        <v>1</v>
      </c>
      <c r="G58" s="11" t="s">
        <v>2</v>
      </c>
      <c r="H58" s="20"/>
    </row>
    <row r="59" spans="1:36" x14ac:dyDescent="0.25">
      <c r="A59" s="22" t="s">
        <v>50</v>
      </c>
      <c r="B59" s="6">
        <v>671</v>
      </c>
      <c r="C59" s="5">
        <f t="shared" si="5"/>
        <v>0.19270534175761056</v>
      </c>
      <c r="E59" s="37" t="s">
        <v>24</v>
      </c>
      <c r="F59" s="6">
        <v>49</v>
      </c>
      <c r="G59" s="5">
        <f>F59/$F$64</f>
        <v>0.42241379310344829</v>
      </c>
      <c r="H59" s="20"/>
    </row>
    <row r="60" spans="1:36" x14ac:dyDescent="0.25">
      <c r="A60" s="22" t="s">
        <v>51</v>
      </c>
      <c r="B60" s="6">
        <v>513</v>
      </c>
      <c r="C60" s="5">
        <f t="shared" si="5"/>
        <v>0.14732912119471567</v>
      </c>
      <c r="E60" s="37" t="s">
        <v>13</v>
      </c>
      <c r="F60" s="6">
        <v>37</v>
      </c>
      <c r="G60" s="5">
        <f>F60/$F$64</f>
        <v>0.31896551724137934</v>
      </c>
      <c r="H60" s="20"/>
    </row>
    <row r="61" spans="1:36" x14ac:dyDescent="0.25">
      <c r="A61" s="13" t="s">
        <v>52</v>
      </c>
      <c r="B61" s="14">
        <v>705</v>
      </c>
      <c r="C61" s="15">
        <f t="shared" si="5"/>
        <v>0.20246984491671452</v>
      </c>
      <c r="E61" s="37" t="s">
        <v>66</v>
      </c>
      <c r="F61" s="6">
        <v>14</v>
      </c>
      <c r="G61" s="5">
        <f>F61/$F$64</f>
        <v>0.1206896551724138</v>
      </c>
      <c r="H61" s="20"/>
    </row>
    <row r="62" spans="1:36" ht="15.75" thickBot="1" x14ac:dyDescent="0.3">
      <c r="A62" s="23" t="s">
        <v>5</v>
      </c>
      <c r="B62" s="3">
        <f>SUM(B55:B61)</f>
        <v>3482</v>
      </c>
      <c r="C62" s="2"/>
      <c r="D62" s="21"/>
      <c r="E62" s="37" t="s">
        <v>18</v>
      </c>
      <c r="F62" s="6">
        <v>8</v>
      </c>
      <c r="G62" s="5">
        <f>F62/$F$64</f>
        <v>6.8965517241379309E-2</v>
      </c>
      <c r="H62" s="20"/>
    </row>
    <row r="63" spans="1:36" ht="15.75" thickBot="1" x14ac:dyDescent="0.3">
      <c r="E63" s="13" t="s">
        <v>26</v>
      </c>
      <c r="F63" s="14">
        <v>8</v>
      </c>
      <c r="G63" s="15">
        <f>F63/$F$64</f>
        <v>6.8965517241379309E-2</v>
      </c>
      <c r="H63" s="20"/>
    </row>
    <row r="64" spans="1:36" ht="52.5" thickBot="1" x14ac:dyDescent="0.35">
      <c r="A64" s="70" t="s">
        <v>53</v>
      </c>
      <c r="B64" s="71"/>
      <c r="C64" s="72"/>
      <c r="E64" s="38" t="s">
        <v>5</v>
      </c>
      <c r="F64" s="3">
        <f>SUM(F59:F63)</f>
        <v>116</v>
      </c>
      <c r="G64" s="2"/>
      <c r="H64" s="20"/>
    </row>
    <row r="65" spans="1:8" x14ac:dyDescent="0.25">
      <c r="A65" s="12" t="s">
        <v>45</v>
      </c>
      <c r="B65" s="4" t="s">
        <v>7</v>
      </c>
      <c r="C65" s="11" t="s">
        <v>2</v>
      </c>
      <c r="E65" s="35"/>
      <c r="F65" s="35"/>
      <c r="G65" s="35"/>
      <c r="H65" s="20"/>
    </row>
    <row r="66" spans="1:8" x14ac:dyDescent="0.25">
      <c r="A66" s="37" t="s">
        <v>46</v>
      </c>
      <c r="B66" s="6">
        <v>22</v>
      </c>
      <c r="C66" s="5">
        <f t="shared" ref="C66:C72" si="6">B66/$B$73</f>
        <v>2.8947368421052631E-2</v>
      </c>
      <c r="E66" s="35" t="s">
        <v>113</v>
      </c>
      <c r="F66" s="35"/>
      <c r="G66" s="35"/>
      <c r="H66" s="20"/>
    </row>
    <row r="67" spans="1:8" x14ac:dyDescent="0.25">
      <c r="A67" s="37" t="s">
        <v>47</v>
      </c>
      <c r="B67" s="6">
        <v>28</v>
      </c>
      <c r="C67" s="5">
        <f t="shared" si="6"/>
        <v>3.6842105263157891E-2</v>
      </c>
      <c r="E67" s="35"/>
      <c r="F67" s="35"/>
      <c r="G67" s="35"/>
      <c r="H67" s="20"/>
    </row>
    <row r="68" spans="1:8" x14ac:dyDescent="0.25">
      <c r="A68" s="37" t="s">
        <v>48</v>
      </c>
      <c r="B68" s="6">
        <v>89</v>
      </c>
      <c r="C68" s="5">
        <f t="shared" si="6"/>
        <v>0.11710526315789474</v>
      </c>
      <c r="E68" s="35"/>
      <c r="F68" s="35"/>
      <c r="G68" s="35"/>
      <c r="H68" s="20"/>
    </row>
    <row r="69" spans="1:8" x14ac:dyDescent="0.25">
      <c r="A69" s="22" t="s">
        <v>49</v>
      </c>
      <c r="B69" s="6">
        <v>171</v>
      </c>
      <c r="C69" s="5">
        <f t="shared" si="6"/>
        <v>0.22500000000000001</v>
      </c>
      <c r="E69" s="35"/>
      <c r="F69" s="35"/>
      <c r="G69" s="35"/>
      <c r="H69" s="20"/>
    </row>
    <row r="70" spans="1:8" x14ac:dyDescent="0.25">
      <c r="A70" s="22" t="s">
        <v>50</v>
      </c>
      <c r="B70" s="6">
        <v>110</v>
      </c>
      <c r="C70" s="5">
        <f t="shared" si="6"/>
        <v>0.14473684210526316</v>
      </c>
    </row>
    <row r="71" spans="1:8" x14ac:dyDescent="0.25">
      <c r="A71" s="22" t="s">
        <v>51</v>
      </c>
      <c r="B71" s="6">
        <v>161</v>
      </c>
      <c r="C71" s="5">
        <f t="shared" si="6"/>
        <v>0.21184210526315789</v>
      </c>
    </row>
    <row r="72" spans="1:8" x14ac:dyDescent="0.25">
      <c r="A72" s="13" t="s">
        <v>52</v>
      </c>
      <c r="B72" s="14">
        <v>179</v>
      </c>
      <c r="C72" s="15">
        <f t="shared" si="6"/>
        <v>0.23552631578947369</v>
      </c>
    </row>
    <row r="73" spans="1:8" ht="17.100000000000001" customHeight="1" thickBot="1" x14ac:dyDescent="0.3">
      <c r="A73" s="23" t="s">
        <v>5</v>
      </c>
      <c r="B73" s="3">
        <f>SUM(B66:B72)</f>
        <v>760</v>
      </c>
      <c r="C73" s="2"/>
    </row>
    <row r="74" spans="1:8" x14ac:dyDescent="0.25">
      <c r="A74" s="43"/>
      <c r="B74" s="46"/>
      <c r="C74" s="47"/>
    </row>
    <row r="75" spans="1:8" x14ac:dyDescent="0.25">
      <c r="A75" s="45" t="s">
        <v>108</v>
      </c>
      <c r="B75" s="46"/>
      <c r="C75" s="47"/>
    </row>
    <row r="76" spans="1:8" x14ac:dyDescent="0.25">
      <c r="A76" s="48" t="s">
        <v>109</v>
      </c>
      <c r="B76" s="46"/>
      <c r="C76" s="47"/>
    </row>
    <row r="77" spans="1:8" x14ac:dyDescent="0.25">
      <c r="A77" s="48" t="s">
        <v>110</v>
      </c>
      <c r="B77" s="46"/>
      <c r="C77" s="47"/>
    </row>
    <row r="80" spans="1:8" ht="15.75" thickBot="1" x14ac:dyDescent="0.3"/>
    <row r="81" spans="1:22" ht="18" thickBot="1" x14ac:dyDescent="0.35">
      <c r="A81" s="73" t="s">
        <v>11</v>
      </c>
      <c r="B81" s="74"/>
      <c r="C81" s="75"/>
    </row>
    <row r="82" spans="1:22" ht="34.5" customHeight="1" x14ac:dyDescent="0.25">
      <c r="A82" s="12" t="s">
        <v>12</v>
      </c>
      <c r="B82" s="4" t="s">
        <v>1</v>
      </c>
      <c r="C82" s="11" t="s">
        <v>2</v>
      </c>
    </row>
    <row r="83" spans="1:22" x14ac:dyDescent="0.25">
      <c r="A83" s="18" t="s">
        <v>15</v>
      </c>
      <c r="B83" s="6">
        <v>822</v>
      </c>
      <c r="C83" s="5">
        <f t="shared" ref="C83:C93" si="7">B83/$B$94</f>
        <v>0.23607122343480758</v>
      </c>
    </row>
    <row r="84" spans="1:22" x14ac:dyDescent="0.25">
      <c r="A84" s="18" t="s">
        <v>13</v>
      </c>
      <c r="B84" s="6">
        <v>560</v>
      </c>
      <c r="C84" s="5">
        <f t="shared" si="7"/>
        <v>0.16082711085582999</v>
      </c>
    </row>
    <row r="85" spans="1:22" x14ac:dyDescent="0.25">
      <c r="A85" s="18" t="s">
        <v>18</v>
      </c>
      <c r="B85" s="6">
        <v>450</v>
      </c>
      <c r="C85" s="5">
        <f t="shared" si="7"/>
        <v>0.12923607122343481</v>
      </c>
    </row>
    <row r="86" spans="1:22" x14ac:dyDescent="0.25">
      <c r="A86" s="18" t="s">
        <v>20</v>
      </c>
      <c r="B86" s="6">
        <v>247</v>
      </c>
      <c r="C86" s="5">
        <f t="shared" si="7"/>
        <v>7.0936243538196442E-2</v>
      </c>
    </row>
    <row r="87" spans="1:22" x14ac:dyDescent="0.25">
      <c r="A87" s="18" t="s">
        <v>27</v>
      </c>
      <c r="B87" s="6">
        <v>196</v>
      </c>
      <c r="C87" s="5">
        <f t="shared" si="7"/>
        <v>5.6289488799540495E-2</v>
      </c>
    </row>
    <row r="88" spans="1:22" x14ac:dyDescent="0.25">
      <c r="A88" s="18" t="s">
        <v>26</v>
      </c>
      <c r="B88" s="6">
        <v>185</v>
      </c>
      <c r="C88" s="5">
        <f t="shared" si="7"/>
        <v>5.3130384836300976E-2</v>
      </c>
    </row>
    <row r="89" spans="1:22" x14ac:dyDescent="0.25">
      <c r="A89" s="18" t="s">
        <v>24</v>
      </c>
      <c r="B89" s="6">
        <v>183</v>
      </c>
      <c r="C89" s="5">
        <f t="shared" si="7"/>
        <v>5.2556002297530158E-2</v>
      </c>
    </row>
    <row r="90" spans="1:22" x14ac:dyDescent="0.25">
      <c r="A90" s="18" t="s">
        <v>63</v>
      </c>
      <c r="B90" s="6">
        <v>92</v>
      </c>
      <c r="C90" s="5">
        <f t="shared" si="7"/>
        <v>2.6421596783457783E-2</v>
      </c>
    </row>
    <row r="91" spans="1:22" x14ac:dyDescent="0.25">
      <c r="A91" s="18" t="s">
        <v>23</v>
      </c>
      <c r="B91" s="6">
        <v>89</v>
      </c>
      <c r="C91" s="5">
        <f t="shared" si="7"/>
        <v>2.556002297530155E-2</v>
      </c>
      <c r="E91" s="35"/>
      <c r="F91" s="35"/>
      <c r="G91" s="35"/>
    </row>
    <row r="92" spans="1:22" x14ac:dyDescent="0.25">
      <c r="A92" s="18" t="s">
        <v>84</v>
      </c>
      <c r="B92" s="6">
        <v>62</v>
      </c>
      <c r="C92" s="5">
        <f t="shared" si="7"/>
        <v>1.7805858701895463E-2</v>
      </c>
      <c r="D92" s="35"/>
      <c r="E92" s="35"/>
      <c r="F92" s="35"/>
      <c r="G92" s="35"/>
      <c r="I92" s="35"/>
      <c r="J92" s="35"/>
      <c r="K92" s="35"/>
      <c r="L92" s="35"/>
      <c r="M92" s="35"/>
      <c r="N92" s="35"/>
      <c r="O92" s="35"/>
      <c r="P92" s="35"/>
      <c r="Q92" s="35"/>
      <c r="R92" s="35"/>
      <c r="S92" s="35"/>
      <c r="T92" s="35"/>
      <c r="U92" s="35"/>
      <c r="V92" s="35"/>
    </row>
    <row r="93" spans="1:22" x14ac:dyDescent="0.25">
      <c r="A93" s="19" t="s">
        <v>33</v>
      </c>
      <c r="B93" s="14">
        <v>596</v>
      </c>
      <c r="C93" s="15">
        <f t="shared" si="7"/>
        <v>0.17116599655370476</v>
      </c>
      <c r="D93" s="35"/>
      <c r="E93" s="35"/>
      <c r="F93" s="35"/>
      <c r="G93" s="35"/>
      <c r="I93" s="35"/>
      <c r="J93" s="35"/>
      <c r="K93" s="35"/>
      <c r="L93" s="35"/>
      <c r="M93" s="35"/>
      <c r="N93" s="35"/>
      <c r="O93" s="35"/>
      <c r="P93" s="35"/>
      <c r="Q93" s="35"/>
      <c r="R93" s="35"/>
      <c r="S93" s="35"/>
      <c r="T93" s="35"/>
      <c r="U93" s="35"/>
      <c r="V93" s="35"/>
    </row>
    <row r="94" spans="1:22" ht="15.75" thickBot="1" x14ac:dyDescent="0.3">
      <c r="A94" s="38" t="s">
        <v>5</v>
      </c>
      <c r="B94" s="3">
        <f>SUM(B83:B93)</f>
        <v>3482</v>
      </c>
      <c r="C94" s="2"/>
      <c r="D94" s="35"/>
      <c r="E94" s="35"/>
      <c r="F94" s="35"/>
      <c r="G94" s="35"/>
      <c r="I94" s="35"/>
      <c r="J94" s="35"/>
      <c r="K94" s="35"/>
      <c r="L94" s="35"/>
      <c r="M94" s="35"/>
      <c r="N94" s="35"/>
      <c r="O94" s="35"/>
      <c r="P94" s="35"/>
      <c r="Q94" s="35"/>
      <c r="R94" s="35"/>
      <c r="S94" s="35"/>
      <c r="T94" s="35"/>
      <c r="U94" s="35"/>
      <c r="V94" s="35"/>
    </row>
    <row r="95" spans="1:22" x14ac:dyDescent="0.25">
      <c r="D95" s="35"/>
      <c r="E95" s="35"/>
      <c r="F95" s="35"/>
      <c r="G95" s="35"/>
      <c r="I95" s="35"/>
      <c r="J95" s="35"/>
      <c r="K95" s="35"/>
      <c r="L95" s="35"/>
      <c r="M95" s="35"/>
      <c r="N95" s="35"/>
      <c r="O95" s="35"/>
      <c r="P95" s="35"/>
      <c r="Q95" s="35"/>
      <c r="R95" s="35"/>
      <c r="S95" s="35"/>
      <c r="T95" s="35"/>
      <c r="U95" s="35"/>
      <c r="V95" s="35"/>
    </row>
    <row r="96" spans="1:22" x14ac:dyDescent="0.25">
      <c r="D96" s="35"/>
      <c r="I96" s="35"/>
      <c r="J96" s="35"/>
      <c r="K96" s="35"/>
      <c r="L96" s="35"/>
      <c r="M96" s="35"/>
      <c r="N96" s="35"/>
      <c r="O96" s="35"/>
      <c r="P96" s="35"/>
      <c r="Q96" s="35"/>
      <c r="R96" s="35"/>
      <c r="S96" s="35"/>
      <c r="T96" s="35"/>
      <c r="U96" s="35"/>
      <c r="V96" s="35"/>
    </row>
    <row r="97" spans="1:7" ht="15.75" thickBot="1" x14ac:dyDescent="0.3"/>
    <row r="98" spans="1:7" ht="52.5" thickBot="1" x14ac:dyDescent="0.35">
      <c r="A98" s="70" t="s">
        <v>42</v>
      </c>
      <c r="B98" s="71"/>
      <c r="C98" s="72"/>
    </row>
    <row r="99" spans="1:7" x14ac:dyDescent="0.25">
      <c r="A99" s="12" t="s">
        <v>12</v>
      </c>
      <c r="B99" s="4" t="s">
        <v>1</v>
      </c>
      <c r="C99" s="11" t="s">
        <v>2</v>
      </c>
    </row>
    <row r="100" spans="1:7" x14ac:dyDescent="0.25">
      <c r="A100" s="37" t="s">
        <v>15</v>
      </c>
      <c r="B100" s="6">
        <v>161</v>
      </c>
      <c r="C100" s="5">
        <f t="shared" ref="C100:C110" si="8">B100/$B$111</f>
        <v>0.21184210526315789</v>
      </c>
    </row>
    <row r="101" spans="1:7" x14ac:dyDescent="0.25">
      <c r="A101" s="37" t="s">
        <v>13</v>
      </c>
      <c r="B101" s="6">
        <v>157</v>
      </c>
      <c r="C101" s="5">
        <f t="shared" si="8"/>
        <v>0.20657894736842106</v>
      </c>
    </row>
    <row r="102" spans="1:7" x14ac:dyDescent="0.25">
      <c r="A102" s="37" t="s">
        <v>27</v>
      </c>
      <c r="B102" s="6">
        <v>74</v>
      </c>
      <c r="C102" s="5">
        <f t="shared" si="8"/>
        <v>9.7368421052631576E-2</v>
      </c>
      <c r="D102" s="35"/>
    </row>
    <row r="103" spans="1:7" x14ac:dyDescent="0.25">
      <c r="A103" s="37" t="s">
        <v>18</v>
      </c>
      <c r="B103" s="6">
        <v>70</v>
      </c>
      <c r="C103" s="5">
        <f t="shared" si="8"/>
        <v>9.2105263157894732E-2</v>
      </c>
    </row>
    <row r="104" spans="1:7" ht="33.75" customHeight="1" x14ac:dyDescent="0.25">
      <c r="A104" s="22" t="s">
        <v>24</v>
      </c>
      <c r="B104" s="6">
        <v>58</v>
      </c>
      <c r="C104" s="5">
        <f t="shared" si="8"/>
        <v>7.6315789473684212E-2</v>
      </c>
    </row>
    <row r="105" spans="1:7" x14ac:dyDescent="0.25">
      <c r="A105" s="22" t="s">
        <v>20</v>
      </c>
      <c r="B105" s="6">
        <v>52</v>
      </c>
      <c r="C105" s="5">
        <f t="shared" si="8"/>
        <v>6.8421052631578952E-2</v>
      </c>
    </row>
    <row r="106" spans="1:7" ht="17.100000000000001" customHeight="1" x14ac:dyDescent="0.25">
      <c r="A106" s="22" t="s">
        <v>66</v>
      </c>
      <c r="B106" s="6">
        <v>45</v>
      </c>
      <c r="C106" s="5">
        <f t="shared" si="8"/>
        <v>5.921052631578947E-2</v>
      </c>
    </row>
    <row r="107" spans="1:7" x14ac:dyDescent="0.25">
      <c r="A107" s="22" t="s">
        <v>23</v>
      </c>
      <c r="B107" s="6">
        <v>38</v>
      </c>
      <c r="C107" s="5">
        <f t="shared" si="8"/>
        <v>0.05</v>
      </c>
    </row>
    <row r="108" spans="1:7" x14ac:dyDescent="0.25">
      <c r="A108" s="22" t="s">
        <v>26</v>
      </c>
      <c r="B108" s="6">
        <v>19</v>
      </c>
      <c r="C108" s="5">
        <f t="shared" si="8"/>
        <v>2.5000000000000001E-2</v>
      </c>
    </row>
    <row r="109" spans="1:7" x14ac:dyDescent="0.25">
      <c r="A109" s="22" t="s">
        <v>19</v>
      </c>
      <c r="B109" s="6">
        <v>18</v>
      </c>
      <c r="C109" s="5">
        <f t="shared" si="8"/>
        <v>2.368421052631579E-2</v>
      </c>
    </row>
    <row r="110" spans="1:7" x14ac:dyDescent="0.25">
      <c r="A110" s="13" t="s">
        <v>33</v>
      </c>
      <c r="B110" s="14">
        <v>68</v>
      </c>
      <c r="C110" s="15">
        <f t="shared" si="8"/>
        <v>8.9473684210526316E-2</v>
      </c>
    </row>
    <row r="111" spans="1:7" ht="15.75" thickBot="1" x14ac:dyDescent="0.3">
      <c r="A111" s="23" t="s">
        <v>5</v>
      </c>
      <c r="B111" s="3">
        <f>SUM(B100:B110)</f>
        <v>760</v>
      </c>
      <c r="C111" s="2"/>
    </row>
    <row r="112" spans="1:7" x14ac:dyDescent="0.25">
      <c r="E112" s="35"/>
      <c r="F112" s="35"/>
      <c r="G112" s="35"/>
    </row>
    <row r="113" spans="4:16" x14ac:dyDescent="0.25">
      <c r="D113" s="35"/>
      <c r="I113" s="35"/>
      <c r="J113" s="35"/>
      <c r="K113" s="35"/>
      <c r="L113" s="35"/>
      <c r="M113" s="35"/>
      <c r="N113" s="35"/>
      <c r="O113" s="35"/>
      <c r="P113" s="35"/>
    </row>
    <row r="115" spans="4:16" ht="32.25" customHeight="1" x14ac:dyDescent="0.25"/>
    <row r="125" spans="4:16" ht="31.5" customHeight="1" x14ac:dyDescent="0.25"/>
    <row r="132" ht="33.75" customHeight="1" x14ac:dyDescent="0.25"/>
    <row r="145" spans="4:10" x14ac:dyDescent="0.25">
      <c r="E145" s="35"/>
      <c r="F145" s="35"/>
    </row>
    <row r="146" spans="4:10" x14ac:dyDescent="0.25">
      <c r="D146" s="35"/>
    </row>
    <row r="148" spans="4:10" ht="33" customHeight="1" x14ac:dyDescent="0.25"/>
    <row r="156" spans="4:10" x14ac:dyDescent="0.25">
      <c r="E156" s="35"/>
      <c r="F156" s="35"/>
      <c r="G156" s="35"/>
    </row>
    <row r="157" spans="4:10" x14ac:dyDescent="0.25">
      <c r="D157" s="35"/>
      <c r="I157" s="35"/>
      <c r="J157" s="35"/>
    </row>
    <row r="187" spans="1:3" x14ac:dyDescent="0.25">
      <c r="A187" s="43"/>
      <c r="B187" s="46"/>
      <c r="C187" s="47"/>
    </row>
    <row r="222" spans="1:3" x14ac:dyDescent="0.25">
      <c r="A222" s="35"/>
      <c r="B222" s="35"/>
      <c r="C222" s="35"/>
    </row>
    <row r="252" spans="1:3" x14ac:dyDescent="0.25">
      <c r="A252" s="35"/>
      <c r="B252" s="35"/>
      <c r="C252" s="35"/>
    </row>
    <row r="253" spans="1:3" x14ac:dyDescent="0.25">
      <c r="A253" s="35"/>
      <c r="B253" s="35"/>
      <c r="C253" s="35"/>
    </row>
    <row r="254" spans="1:3" x14ac:dyDescent="0.25">
      <c r="A254" s="35"/>
      <c r="B254" s="35"/>
      <c r="C254" s="35"/>
    </row>
    <row r="255" spans="1:3" x14ac:dyDescent="0.25">
      <c r="A255" s="35"/>
      <c r="B255" s="35"/>
      <c r="C255" s="35"/>
    </row>
    <row r="256" spans="1:3" x14ac:dyDescent="0.25">
      <c r="A256" s="35"/>
      <c r="B256" s="35"/>
      <c r="C256" s="35"/>
    </row>
    <row r="257" spans="1:3" x14ac:dyDescent="0.25">
      <c r="A257" s="35"/>
      <c r="B257" s="35"/>
      <c r="C257" s="35"/>
    </row>
    <row r="258" spans="1:3" x14ac:dyDescent="0.25">
      <c r="A258" s="35"/>
      <c r="B258" s="35"/>
      <c r="C258" s="35"/>
    </row>
    <row r="259" spans="1:3" x14ac:dyDescent="0.25">
      <c r="A259" s="35"/>
      <c r="B259" s="35"/>
      <c r="C259" s="35"/>
    </row>
    <row r="260" spans="1:3" x14ac:dyDescent="0.25">
      <c r="A260" s="35"/>
      <c r="B260" s="35"/>
      <c r="C260" s="35"/>
    </row>
    <row r="261" spans="1:3" x14ac:dyDescent="0.25">
      <c r="A261" s="35"/>
      <c r="B261" s="35"/>
      <c r="C261" s="35"/>
    </row>
    <row r="262" spans="1:3" x14ac:dyDescent="0.25">
      <c r="A262" s="35"/>
      <c r="B262" s="35"/>
      <c r="C262" s="35"/>
    </row>
    <row r="263" spans="1:3" x14ac:dyDescent="0.25">
      <c r="A263" s="35"/>
      <c r="B263" s="35"/>
      <c r="C263" s="35"/>
    </row>
    <row r="264" spans="1:3" x14ac:dyDescent="0.25">
      <c r="A264" s="35"/>
      <c r="B264" s="35"/>
      <c r="C264" s="35"/>
    </row>
    <row r="265" spans="1:3" x14ac:dyDescent="0.25">
      <c r="A265" s="35"/>
      <c r="B265" s="35"/>
      <c r="C265" s="35"/>
    </row>
    <row r="266" spans="1:3" x14ac:dyDescent="0.25">
      <c r="A266" s="35"/>
      <c r="B266" s="35"/>
      <c r="C266" s="35"/>
    </row>
    <row r="267" spans="1:3" x14ac:dyDescent="0.25">
      <c r="A267" s="35"/>
      <c r="B267" s="35"/>
      <c r="C267" s="35"/>
    </row>
    <row r="268" spans="1:3" x14ac:dyDescent="0.25">
      <c r="A268" s="35"/>
      <c r="B268" s="35"/>
      <c r="C268" s="35"/>
    </row>
    <row r="269" spans="1:3" x14ac:dyDescent="0.25">
      <c r="A269" s="35"/>
      <c r="B269" s="35"/>
      <c r="C269" s="35"/>
    </row>
    <row r="270" spans="1:3" x14ac:dyDescent="0.25">
      <c r="A270" s="35"/>
      <c r="B270" s="35"/>
      <c r="C270" s="35"/>
    </row>
    <row r="271" spans="1:3" x14ac:dyDescent="0.25">
      <c r="A271" s="35"/>
      <c r="B271" s="35"/>
      <c r="C271" s="35"/>
    </row>
    <row r="272" spans="1:3" x14ac:dyDescent="0.25">
      <c r="A272" s="35"/>
      <c r="B272" s="35"/>
      <c r="C272" s="35"/>
    </row>
    <row r="273" spans="1:3" x14ac:dyDescent="0.25">
      <c r="A273" s="35"/>
      <c r="B273" s="35"/>
      <c r="C273" s="35"/>
    </row>
    <row r="274" spans="1:3" x14ac:dyDescent="0.25">
      <c r="A274" s="35"/>
      <c r="B274" s="35"/>
      <c r="C274" s="35"/>
    </row>
    <row r="275" spans="1:3" x14ac:dyDescent="0.25">
      <c r="A275" s="35"/>
      <c r="B275" s="35"/>
      <c r="C275" s="35"/>
    </row>
    <row r="276" spans="1:3" x14ac:dyDescent="0.25">
      <c r="A276" s="35"/>
      <c r="B276" s="35"/>
      <c r="C276" s="35"/>
    </row>
    <row r="277" spans="1:3" x14ac:dyDescent="0.25">
      <c r="A277" s="35"/>
      <c r="B277" s="35"/>
      <c r="C277" s="35"/>
    </row>
    <row r="278" spans="1:3" x14ac:dyDescent="0.25">
      <c r="A278" s="35"/>
      <c r="B278" s="35"/>
      <c r="C278" s="35"/>
    </row>
    <row r="279" spans="1:3" x14ac:dyDescent="0.25">
      <c r="A279" s="35"/>
      <c r="B279" s="35"/>
      <c r="C279" s="35"/>
    </row>
    <row r="280" spans="1:3" x14ac:dyDescent="0.25">
      <c r="A280" s="35"/>
      <c r="B280" s="35"/>
      <c r="C280" s="35"/>
    </row>
    <row r="281" spans="1:3" x14ac:dyDescent="0.25">
      <c r="A281" s="35"/>
      <c r="B281" s="35"/>
      <c r="C281" s="35"/>
    </row>
    <row r="282" spans="1:3" x14ac:dyDescent="0.25">
      <c r="A282" s="35"/>
      <c r="B282" s="35"/>
      <c r="C282" s="35"/>
    </row>
    <row r="283" spans="1:3" x14ac:dyDescent="0.25">
      <c r="A283" s="35"/>
      <c r="B283" s="35"/>
      <c r="C283" s="35"/>
    </row>
    <row r="284" spans="1:3" x14ac:dyDescent="0.25">
      <c r="A284" s="35"/>
      <c r="B284" s="35"/>
      <c r="C284" s="35"/>
    </row>
  </sheetData>
  <mergeCells count="13">
    <mergeCell ref="A1:F1"/>
    <mergeCell ref="A5:C5"/>
    <mergeCell ref="I5:J5"/>
    <mergeCell ref="A12:C12"/>
    <mergeCell ref="A24:C24"/>
    <mergeCell ref="A47:C47"/>
    <mergeCell ref="A53:C53"/>
    <mergeCell ref="E5:G5"/>
    <mergeCell ref="E12:G12"/>
    <mergeCell ref="E23:G23"/>
    <mergeCell ref="E33:G33"/>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4"/>
  <sheetViews>
    <sheetView topLeftCell="S1" workbookViewId="0">
      <selection activeCell="Y11" sqref="Y11"/>
    </sheetView>
  </sheetViews>
  <sheetFormatPr defaultColWidth="8.85546875" defaultRowHeight="15" x14ac:dyDescent="0.25"/>
  <cols>
    <col min="1" max="1" width="26.7109375" style="25" customWidth="1"/>
    <col min="2" max="2" width="10.7109375" style="25" bestFit="1" customWidth="1"/>
    <col min="3" max="3" width="7.85546875" style="25" customWidth="1"/>
    <col min="4" max="4" width="8.85546875" style="25"/>
    <col min="5" max="5" width="33.85546875" style="25" bestFit="1" customWidth="1"/>
    <col min="6" max="6" width="18.42578125" style="25" bestFit="1" customWidth="1"/>
    <col min="7" max="7" width="15.140625" style="25" customWidth="1"/>
    <col min="8" max="8" width="8.85546875" style="25"/>
    <col min="9" max="9" width="14.85546875" style="25" bestFit="1" customWidth="1"/>
    <col min="10" max="16384" width="8.85546875" style="25"/>
  </cols>
  <sheetData>
    <row r="1" spans="1:25" ht="21" x14ac:dyDescent="0.35">
      <c r="A1" s="130" t="s">
        <v>85</v>
      </c>
      <c r="B1" s="130"/>
      <c r="C1" s="130"/>
      <c r="D1" s="130"/>
      <c r="E1" s="130"/>
      <c r="F1" s="130"/>
    </row>
    <row r="2" spans="1:25" s="35" customFormat="1" x14ac:dyDescent="0.25">
      <c r="A2" s="44" t="s">
        <v>106</v>
      </c>
    </row>
    <row r="3" spans="1:25" s="35" customFormat="1" ht="15.75" thickBot="1" x14ac:dyDescent="0.3">
      <c r="A3" s="35" t="s">
        <v>107</v>
      </c>
    </row>
    <row r="4" spans="1:25" ht="18" thickBot="1" x14ac:dyDescent="0.35">
      <c r="A4" s="35"/>
      <c r="B4" s="35"/>
      <c r="C4" s="35"/>
      <c r="D4" s="35"/>
      <c r="E4" s="35"/>
      <c r="F4" s="35"/>
      <c r="X4" s="131" t="s">
        <v>62</v>
      </c>
      <c r="Y4" s="133"/>
    </row>
    <row r="5" spans="1:25" ht="18" thickBot="1" x14ac:dyDescent="0.35">
      <c r="A5" s="131" t="s">
        <v>34</v>
      </c>
      <c r="B5" s="132"/>
      <c r="C5" s="133"/>
      <c r="E5" s="73" t="s">
        <v>102</v>
      </c>
      <c r="F5" s="74"/>
      <c r="G5" s="75"/>
      <c r="H5" s="35"/>
      <c r="I5" s="35"/>
      <c r="X5" s="17" t="s">
        <v>86</v>
      </c>
      <c r="Y5" s="29"/>
    </row>
    <row r="6" spans="1:25" x14ac:dyDescent="0.25">
      <c r="A6" s="12" t="s">
        <v>0</v>
      </c>
      <c r="B6" s="4" t="s">
        <v>1</v>
      </c>
      <c r="C6" s="11" t="s">
        <v>2</v>
      </c>
      <c r="E6" s="12" t="s">
        <v>54</v>
      </c>
      <c r="F6" s="4" t="s">
        <v>1</v>
      </c>
      <c r="G6" s="11" t="s">
        <v>2</v>
      </c>
      <c r="H6" s="35"/>
      <c r="I6" s="35"/>
      <c r="X6" s="27" t="s">
        <v>87</v>
      </c>
      <c r="Y6" s="29"/>
    </row>
    <row r="7" spans="1:25" x14ac:dyDescent="0.25">
      <c r="A7" s="27" t="s">
        <v>3</v>
      </c>
      <c r="B7" s="6">
        <v>163617</v>
      </c>
      <c r="C7" s="5">
        <f>B7/$B$9</f>
        <v>0.9043110595257835</v>
      </c>
      <c r="E7" s="37" t="s">
        <v>55</v>
      </c>
      <c r="F7" s="6">
        <v>73595</v>
      </c>
      <c r="G7" s="5">
        <f>F7/$F$9</f>
        <v>0.95034865702479343</v>
      </c>
      <c r="H7" s="35"/>
      <c r="I7" s="35"/>
      <c r="X7" s="27" t="s">
        <v>88</v>
      </c>
      <c r="Y7" s="29"/>
    </row>
    <row r="8" spans="1:25" x14ac:dyDescent="0.25">
      <c r="A8" s="13" t="s">
        <v>4</v>
      </c>
      <c r="B8" s="14">
        <v>17313</v>
      </c>
      <c r="C8" s="15">
        <f>B8/$B$9</f>
        <v>9.5688940474216541E-2</v>
      </c>
      <c r="E8" s="13" t="s">
        <v>58</v>
      </c>
      <c r="F8" s="14">
        <v>3845</v>
      </c>
      <c r="G8" s="15">
        <f>F8/$F$9</f>
        <v>4.9651342975206611E-2</v>
      </c>
      <c r="H8" s="35"/>
      <c r="I8" s="35"/>
      <c r="X8" s="27" t="s">
        <v>89</v>
      </c>
      <c r="Y8" s="29"/>
    </row>
    <row r="9" spans="1:25" ht="15.75" thickBot="1" x14ac:dyDescent="0.3">
      <c r="A9" s="28" t="s">
        <v>5</v>
      </c>
      <c r="B9" s="3">
        <f>SUM(B7:B8)</f>
        <v>180930</v>
      </c>
      <c r="C9" s="2"/>
      <c r="E9" s="38" t="s">
        <v>5</v>
      </c>
      <c r="F9" s="3">
        <f>SUM(F7:F8)</f>
        <v>77440</v>
      </c>
      <c r="G9" s="2"/>
      <c r="H9" s="35"/>
      <c r="I9" s="35"/>
      <c r="X9" s="27" t="s">
        <v>90</v>
      </c>
      <c r="Y9" s="29"/>
    </row>
    <row r="10" spans="1:25" x14ac:dyDescent="0.25">
      <c r="A10" s="35" t="s">
        <v>127</v>
      </c>
      <c r="B10" s="62"/>
      <c r="C10" s="62"/>
      <c r="D10" s="35"/>
      <c r="E10" s="35" t="s">
        <v>119</v>
      </c>
      <c r="F10" s="35"/>
      <c r="G10" s="35"/>
      <c r="H10" s="35"/>
      <c r="I10" s="35"/>
      <c r="X10" s="27" t="s">
        <v>91</v>
      </c>
      <c r="Y10" s="29"/>
    </row>
    <row r="11" spans="1:25" ht="15.75" thickBot="1" x14ac:dyDescent="0.3">
      <c r="E11" s="35"/>
      <c r="F11" s="35"/>
      <c r="G11" s="35"/>
      <c r="H11" s="35"/>
      <c r="I11" s="35"/>
      <c r="X11" s="27" t="s">
        <v>92</v>
      </c>
      <c r="Y11" s="29"/>
    </row>
    <row r="12" spans="1:25" ht="35.25" thickBot="1" x14ac:dyDescent="0.35">
      <c r="A12" s="131" t="s">
        <v>35</v>
      </c>
      <c r="B12" s="132"/>
      <c r="C12" s="133"/>
      <c r="E12" s="70" t="s">
        <v>56</v>
      </c>
      <c r="F12" s="71"/>
      <c r="G12" s="72"/>
      <c r="H12" s="35"/>
      <c r="I12" s="35"/>
      <c r="X12" s="27" t="s">
        <v>93</v>
      </c>
      <c r="Y12" s="29"/>
    </row>
    <row r="13" spans="1:25" x14ac:dyDescent="0.25">
      <c r="A13" s="12" t="s">
        <v>6</v>
      </c>
      <c r="B13" s="4" t="s">
        <v>7</v>
      </c>
      <c r="C13" s="11" t="s">
        <v>2</v>
      </c>
      <c r="E13" s="12" t="s">
        <v>6</v>
      </c>
      <c r="F13" s="4" t="s">
        <v>7</v>
      </c>
      <c r="G13" s="11" t="s">
        <v>2</v>
      </c>
      <c r="H13" s="35"/>
      <c r="I13" s="35"/>
      <c r="X13" s="27"/>
      <c r="Y13" s="29"/>
    </row>
    <row r="14" spans="1:25" x14ac:dyDescent="0.25">
      <c r="A14" s="27" t="s">
        <v>36</v>
      </c>
      <c r="B14" s="6">
        <v>12262</v>
      </c>
      <c r="C14" s="5">
        <f>B14/$B$21</f>
        <v>6.7772066545072673E-2</v>
      </c>
      <c r="E14" s="37" t="s">
        <v>36</v>
      </c>
      <c r="F14" s="6">
        <v>2049</v>
      </c>
      <c r="G14" s="5">
        <f t="shared" ref="G14:G19" si="0">F14/$F$20</f>
        <v>4.3965239781139365E-2</v>
      </c>
      <c r="H14" s="35"/>
      <c r="I14" s="35"/>
      <c r="X14" s="27"/>
      <c r="Y14" s="29"/>
    </row>
    <row r="15" spans="1:25" x14ac:dyDescent="0.25">
      <c r="A15" s="27" t="s">
        <v>37</v>
      </c>
      <c r="B15" s="6">
        <v>16903</v>
      </c>
      <c r="C15" s="5">
        <f t="shared" ref="C15:C20" si="1">B15/$B$21</f>
        <v>9.3422870723484222E-2</v>
      </c>
      <c r="E15" s="37" t="s">
        <v>37</v>
      </c>
      <c r="F15" s="6">
        <v>3473</v>
      </c>
      <c r="G15" s="5">
        <f t="shared" si="0"/>
        <v>7.4519901298143981E-2</v>
      </c>
      <c r="H15" s="35"/>
      <c r="I15" s="35"/>
      <c r="X15" s="27"/>
      <c r="Y15" s="29"/>
    </row>
    <row r="16" spans="1:25" x14ac:dyDescent="0.25">
      <c r="A16" s="27" t="s">
        <v>38</v>
      </c>
      <c r="B16" s="6">
        <v>17640</v>
      </c>
      <c r="C16" s="5">
        <f t="shared" si="1"/>
        <v>9.7496269275410385E-2</v>
      </c>
      <c r="E16" s="37" t="s">
        <v>38</v>
      </c>
      <c r="F16" s="6">
        <v>4289</v>
      </c>
      <c r="G16" s="5">
        <f t="shared" si="0"/>
        <v>9.2028752279798301E-2</v>
      </c>
      <c r="H16" s="35"/>
      <c r="I16" s="35"/>
      <c r="X16" s="27"/>
      <c r="Y16" s="29"/>
    </row>
    <row r="17" spans="1:25" x14ac:dyDescent="0.25">
      <c r="A17" s="27" t="s">
        <v>39</v>
      </c>
      <c r="B17" s="6">
        <v>17118</v>
      </c>
      <c r="C17" s="5">
        <f t="shared" si="1"/>
        <v>9.4611175592770685E-2</v>
      </c>
      <c r="E17" s="37" t="s">
        <v>39</v>
      </c>
      <c r="F17" s="6">
        <v>4381</v>
      </c>
      <c r="G17" s="5">
        <f t="shared" si="0"/>
        <v>9.4002789400278938E-2</v>
      </c>
      <c r="H17" s="35"/>
      <c r="I17" s="35"/>
      <c r="X17" s="27"/>
      <c r="Y17" s="29"/>
    </row>
    <row r="18" spans="1:25" x14ac:dyDescent="0.25">
      <c r="A18" s="27" t="s">
        <v>40</v>
      </c>
      <c r="B18" s="6">
        <v>19378</v>
      </c>
      <c r="C18" s="5">
        <f t="shared" si="1"/>
        <v>0.10710219421875863</v>
      </c>
      <c r="E18" s="37" t="s">
        <v>40</v>
      </c>
      <c r="F18" s="6">
        <v>4996</v>
      </c>
      <c r="G18" s="5">
        <f t="shared" si="0"/>
        <v>0.10719879841218753</v>
      </c>
      <c r="H18" s="35"/>
      <c r="I18" s="35"/>
      <c r="X18" s="27"/>
      <c r="Y18" s="29"/>
    </row>
    <row r="19" spans="1:25" x14ac:dyDescent="0.25">
      <c r="A19" s="27" t="s">
        <v>8</v>
      </c>
      <c r="B19" s="6">
        <v>88365</v>
      </c>
      <c r="C19" s="5">
        <f t="shared" si="1"/>
        <v>0.48839330127673686</v>
      </c>
      <c r="E19" s="13" t="s">
        <v>8</v>
      </c>
      <c r="F19" s="14">
        <v>27417</v>
      </c>
      <c r="G19" s="15">
        <f t="shared" si="0"/>
        <v>0.5882845188284519</v>
      </c>
      <c r="H19" s="35"/>
      <c r="I19" s="35"/>
      <c r="X19" s="27"/>
      <c r="Y19" s="29"/>
    </row>
    <row r="20" spans="1:25" ht="15.75" thickBot="1" x14ac:dyDescent="0.3">
      <c r="A20" s="13" t="s">
        <v>9</v>
      </c>
      <c r="B20" s="14">
        <v>9264</v>
      </c>
      <c r="C20" s="15">
        <f t="shared" si="1"/>
        <v>5.1202122367766542E-2</v>
      </c>
      <c r="E20" s="38" t="s">
        <v>5</v>
      </c>
      <c r="F20" s="3">
        <f>SUM(F14:F19)</f>
        <v>46605</v>
      </c>
      <c r="G20" s="2"/>
      <c r="H20" s="35"/>
      <c r="I20" s="35"/>
      <c r="X20" s="27"/>
      <c r="Y20" s="29"/>
    </row>
    <row r="21" spans="1:25" ht="15.75" thickBot="1" x14ac:dyDescent="0.3">
      <c r="A21" s="28" t="s">
        <v>5</v>
      </c>
      <c r="B21" s="3">
        <f>SUM(B14:B20)</f>
        <v>180930</v>
      </c>
      <c r="C21" s="2"/>
      <c r="E21" s="49" t="s">
        <v>111</v>
      </c>
      <c r="F21" s="35"/>
      <c r="G21" s="35"/>
      <c r="H21" s="35"/>
      <c r="I21" s="35"/>
      <c r="X21" s="27"/>
      <c r="Y21" s="29"/>
    </row>
    <row r="22" spans="1:25" ht="15.75" thickBot="1" x14ac:dyDescent="0.3">
      <c r="A22" s="35" t="s">
        <v>127</v>
      </c>
      <c r="B22" s="35"/>
      <c r="C22" s="35"/>
      <c r="D22" s="35"/>
      <c r="E22" s="35"/>
      <c r="F22" s="35"/>
      <c r="G22" s="35"/>
      <c r="H22" s="35"/>
      <c r="I22" s="35"/>
      <c r="X22" s="27"/>
      <c r="Y22" s="29"/>
    </row>
    <row r="23" spans="1:25" ht="52.5" thickBot="1" x14ac:dyDescent="0.35">
      <c r="E23" s="70" t="s">
        <v>57</v>
      </c>
      <c r="F23" s="71"/>
      <c r="G23" s="72"/>
      <c r="H23" s="35"/>
      <c r="I23" s="35"/>
      <c r="X23" s="27"/>
      <c r="Y23" s="29"/>
    </row>
    <row r="24" spans="1:25" ht="18" thickBot="1" x14ac:dyDescent="0.35">
      <c r="A24" s="131" t="s">
        <v>10</v>
      </c>
      <c r="B24" s="132"/>
      <c r="C24" s="133"/>
      <c r="E24" s="12" t="s">
        <v>6</v>
      </c>
      <c r="F24" s="4" t="s">
        <v>7</v>
      </c>
      <c r="G24" s="11" t="s">
        <v>2</v>
      </c>
      <c r="H24" s="35"/>
      <c r="I24" s="35"/>
      <c r="X24" s="27"/>
      <c r="Y24" s="29"/>
    </row>
    <row r="25" spans="1:25" x14ac:dyDescent="0.25">
      <c r="A25" s="12" t="s">
        <v>6</v>
      </c>
      <c r="B25" s="4" t="s">
        <v>7</v>
      </c>
      <c r="C25" s="11" t="s">
        <v>2</v>
      </c>
      <c r="E25" s="37" t="s">
        <v>36</v>
      </c>
      <c r="F25" s="6">
        <v>324</v>
      </c>
      <c r="G25" s="5">
        <f t="shared" ref="G25:G30" si="2">F25/$F$31</f>
        <v>0.12597200622083982</v>
      </c>
      <c r="H25" s="35"/>
      <c r="I25" s="35"/>
      <c r="X25" s="27"/>
      <c r="Y25" s="29"/>
    </row>
    <row r="26" spans="1:25" x14ac:dyDescent="0.25">
      <c r="A26" s="27" t="s">
        <v>36</v>
      </c>
      <c r="B26" s="6">
        <v>2242</v>
      </c>
      <c r="C26" s="5">
        <f>B26/$B$33</f>
        <v>0.12949806503783284</v>
      </c>
      <c r="E26" s="37" t="s">
        <v>37</v>
      </c>
      <c r="F26" s="6">
        <v>561</v>
      </c>
      <c r="G26" s="5">
        <f t="shared" si="2"/>
        <v>0.21811819595645413</v>
      </c>
      <c r="H26" s="35"/>
      <c r="I26" s="35"/>
      <c r="X26" s="27"/>
      <c r="Y26" s="29"/>
    </row>
    <row r="27" spans="1:25" x14ac:dyDescent="0.25">
      <c r="A27" s="27" t="s">
        <v>37</v>
      </c>
      <c r="B27" s="6">
        <v>3274</v>
      </c>
      <c r="C27" s="5">
        <f t="shared" ref="C27:C32" si="3">B27/$B$33</f>
        <v>0.18910645179922603</v>
      </c>
      <c r="E27" s="37" t="s">
        <v>38</v>
      </c>
      <c r="F27" s="6">
        <v>502</v>
      </c>
      <c r="G27" s="5">
        <f t="shared" si="2"/>
        <v>0.19517884914463451</v>
      </c>
      <c r="H27" s="35"/>
      <c r="I27" s="35"/>
      <c r="X27" s="27"/>
      <c r="Y27" s="29"/>
    </row>
    <row r="28" spans="1:25" x14ac:dyDescent="0.25">
      <c r="A28" s="27" t="s">
        <v>38</v>
      </c>
      <c r="B28" s="6">
        <v>2595</v>
      </c>
      <c r="C28" s="5">
        <f t="shared" si="3"/>
        <v>0.14988736787385201</v>
      </c>
      <c r="E28" s="37" t="s">
        <v>39</v>
      </c>
      <c r="F28" s="6">
        <v>366</v>
      </c>
      <c r="G28" s="5">
        <f t="shared" si="2"/>
        <v>0.14230171073094869</v>
      </c>
      <c r="H28" s="35"/>
      <c r="I28" s="35"/>
      <c r="X28" s="27"/>
      <c r="Y28" s="29"/>
    </row>
    <row r="29" spans="1:25" x14ac:dyDescent="0.25">
      <c r="A29" s="27" t="s">
        <v>39</v>
      </c>
      <c r="B29" s="6">
        <v>2222</v>
      </c>
      <c r="C29" s="5">
        <f t="shared" si="3"/>
        <v>0.12834286374400738</v>
      </c>
      <c r="E29" s="37" t="s">
        <v>40</v>
      </c>
      <c r="F29" s="6">
        <v>139</v>
      </c>
      <c r="G29" s="5">
        <f t="shared" si="2"/>
        <v>5.4043545878693623E-2</v>
      </c>
      <c r="H29" s="35"/>
      <c r="I29" s="35"/>
      <c r="X29" s="27"/>
      <c r="Y29" s="29"/>
    </row>
    <row r="30" spans="1:25" ht="15.75" thickBot="1" x14ac:dyDescent="0.3">
      <c r="A30" s="27" t="s">
        <v>40</v>
      </c>
      <c r="B30" s="6">
        <v>1418</v>
      </c>
      <c r="C30" s="5">
        <f t="shared" si="3"/>
        <v>8.1903771732224337E-2</v>
      </c>
      <c r="E30" s="13" t="s">
        <v>8</v>
      </c>
      <c r="F30" s="14">
        <v>680</v>
      </c>
      <c r="G30" s="15">
        <f t="shared" si="2"/>
        <v>0.26438569206842921</v>
      </c>
      <c r="H30" s="35"/>
      <c r="I30" s="35"/>
      <c r="X30" s="28"/>
      <c r="Y30" s="2"/>
    </row>
    <row r="31" spans="1:25" ht="15.75" thickBot="1" x14ac:dyDescent="0.3">
      <c r="A31" s="27" t="s">
        <v>8</v>
      </c>
      <c r="B31" s="6">
        <v>4774</v>
      </c>
      <c r="C31" s="5">
        <f t="shared" si="3"/>
        <v>0.2757465488361347</v>
      </c>
      <c r="E31" s="38" t="s">
        <v>5</v>
      </c>
      <c r="F31" s="3">
        <f>SUM(F25:F30)</f>
        <v>2572</v>
      </c>
      <c r="G31" s="2"/>
      <c r="H31" s="35"/>
      <c r="I31" s="35"/>
    </row>
    <row r="32" spans="1:25" ht="15.75" thickBot="1" x14ac:dyDescent="0.3">
      <c r="A32" s="13" t="s">
        <v>9</v>
      </c>
      <c r="B32" s="14">
        <v>788</v>
      </c>
      <c r="C32" s="15">
        <f t="shared" si="3"/>
        <v>4.5514930976722691E-2</v>
      </c>
      <c r="E32" s="35"/>
      <c r="F32" s="35"/>
      <c r="G32" s="35"/>
      <c r="H32" s="35"/>
      <c r="I32" s="35"/>
      <c r="X32" s="35"/>
      <c r="Y32" s="35"/>
    </row>
    <row r="33" spans="1:34" ht="52.5" thickBot="1" x14ac:dyDescent="0.35">
      <c r="A33" s="28" t="s">
        <v>5</v>
      </c>
      <c r="B33" s="3">
        <f>SUM(B26:B32)</f>
        <v>17313</v>
      </c>
      <c r="C33" s="2"/>
      <c r="E33" s="70" t="s">
        <v>59</v>
      </c>
      <c r="F33" s="71"/>
      <c r="G33" s="72"/>
      <c r="H33" s="35"/>
      <c r="I33" s="35"/>
      <c r="L33" s="35"/>
      <c r="M33" s="35"/>
      <c r="N33" s="35"/>
      <c r="O33" s="35"/>
      <c r="P33" s="35"/>
      <c r="Q33" s="35"/>
      <c r="R33" s="35"/>
      <c r="S33" s="35"/>
      <c r="T33" s="35"/>
      <c r="U33" s="35"/>
      <c r="V33" s="35"/>
      <c r="W33" s="35"/>
      <c r="Z33" s="35"/>
      <c r="AA33" s="35"/>
      <c r="AB33" s="35"/>
      <c r="AC33" s="35"/>
      <c r="AD33" s="35"/>
      <c r="AE33" s="35"/>
      <c r="AF33" s="35"/>
      <c r="AG33" s="35"/>
      <c r="AH33" s="35"/>
    </row>
    <row r="34" spans="1:34" ht="15.75" thickBot="1" x14ac:dyDescent="0.3">
      <c r="E34" s="12" t="s">
        <v>6</v>
      </c>
      <c r="F34" s="4" t="s">
        <v>7</v>
      </c>
      <c r="G34" s="11" t="s">
        <v>2</v>
      </c>
      <c r="H34" s="35"/>
      <c r="I34" s="35"/>
    </row>
    <row r="35" spans="1:34" ht="36.75" customHeight="1" thickBot="1" x14ac:dyDescent="0.35">
      <c r="A35" s="166" t="s">
        <v>123</v>
      </c>
      <c r="B35" s="167"/>
      <c r="C35" s="168"/>
      <c r="E35" s="37" t="s">
        <v>36</v>
      </c>
      <c r="F35" s="6">
        <f>F25</f>
        <v>324</v>
      </c>
      <c r="G35" s="5">
        <f>F35/$F$37</f>
        <v>0.36610169491525424</v>
      </c>
      <c r="H35" s="35"/>
      <c r="I35" s="35"/>
    </row>
    <row r="36" spans="1:34" x14ac:dyDescent="0.25">
      <c r="A36" s="12" t="s">
        <v>0</v>
      </c>
      <c r="B36" s="4" t="s">
        <v>1</v>
      </c>
      <c r="C36" s="11" t="s">
        <v>2</v>
      </c>
      <c r="E36" s="13" t="s">
        <v>37</v>
      </c>
      <c r="F36" s="14">
        <f>F26</f>
        <v>561</v>
      </c>
      <c r="G36" s="15">
        <f>F36/$F$37</f>
        <v>0.63389830508474576</v>
      </c>
      <c r="H36" s="35"/>
      <c r="I36" s="35"/>
    </row>
    <row r="37" spans="1:34" ht="15.75" thickBot="1" x14ac:dyDescent="0.3">
      <c r="A37" s="37" t="s">
        <v>3</v>
      </c>
      <c r="B37" s="6">
        <v>10020</v>
      </c>
      <c r="C37" s="5">
        <v>0.81699999999999995</v>
      </c>
      <c r="E37" s="38" t="s">
        <v>5</v>
      </c>
      <c r="F37" s="3">
        <f>SUM(F35:F36)</f>
        <v>885</v>
      </c>
      <c r="G37" s="2"/>
      <c r="H37" s="35"/>
      <c r="I37" s="35"/>
      <c r="J37" s="35"/>
      <c r="K37" s="35"/>
    </row>
    <row r="38" spans="1:34" ht="15.75" thickBot="1" x14ac:dyDescent="0.3">
      <c r="A38" s="13" t="s">
        <v>4</v>
      </c>
      <c r="B38" s="14">
        <v>2242</v>
      </c>
      <c r="C38" s="15">
        <v>0.183</v>
      </c>
      <c r="E38" s="35"/>
      <c r="F38" s="35"/>
      <c r="G38" s="35"/>
      <c r="H38" s="35"/>
      <c r="I38" s="35"/>
    </row>
    <row r="39" spans="1:34" ht="52.5" thickBot="1" x14ac:dyDescent="0.35">
      <c r="A39" s="38" t="s">
        <v>5</v>
      </c>
      <c r="B39" s="3">
        <v>12262</v>
      </c>
      <c r="C39" s="42"/>
      <c r="E39" s="70" t="s">
        <v>60</v>
      </c>
      <c r="F39" s="71"/>
      <c r="G39" s="72"/>
      <c r="H39" s="35"/>
      <c r="I39" s="35"/>
    </row>
    <row r="40" spans="1:34" ht="15.75" thickBot="1" x14ac:dyDescent="0.3">
      <c r="A40" s="35"/>
      <c r="B40" s="35"/>
      <c r="C40" s="35"/>
      <c r="E40" s="12" t="s">
        <v>12</v>
      </c>
      <c r="F40" s="4" t="s">
        <v>1</v>
      </c>
      <c r="G40" s="11" t="s">
        <v>2</v>
      </c>
      <c r="H40" s="35"/>
      <c r="I40" s="35"/>
    </row>
    <row r="41" spans="1:34" ht="18" thickBot="1" x14ac:dyDescent="0.35">
      <c r="A41" s="131" t="s">
        <v>121</v>
      </c>
      <c r="B41" s="132"/>
      <c r="C41" s="133"/>
      <c r="E41" s="37" t="s">
        <v>13</v>
      </c>
      <c r="F41" s="6">
        <v>459</v>
      </c>
      <c r="G41" s="5">
        <f t="shared" ref="G41:G51" si="4">F41/$F$52</f>
        <v>0.17846034214618975</v>
      </c>
      <c r="H41" s="35"/>
      <c r="I41" s="35"/>
    </row>
    <row r="42" spans="1:34" x14ac:dyDescent="0.25">
      <c r="A42" s="12" t="s">
        <v>0</v>
      </c>
      <c r="B42" s="4" t="s">
        <v>1</v>
      </c>
      <c r="C42" s="11" t="s">
        <v>2</v>
      </c>
      <c r="E42" s="37" t="s">
        <v>15</v>
      </c>
      <c r="F42" s="6">
        <v>325</v>
      </c>
      <c r="G42" s="5">
        <f t="shared" si="4"/>
        <v>0.12636080870917574</v>
      </c>
      <c r="H42" s="35"/>
      <c r="I42" s="35"/>
    </row>
    <row r="43" spans="1:34" x14ac:dyDescent="0.25">
      <c r="A43" s="37" t="s">
        <v>3</v>
      </c>
      <c r="B43" s="6">
        <v>13629</v>
      </c>
      <c r="C43" s="5">
        <v>0.80600000000000005</v>
      </c>
      <c r="E43" s="37" t="s">
        <v>14</v>
      </c>
      <c r="F43" s="6">
        <v>260</v>
      </c>
      <c r="G43" s="5">
        <f t="shared" si="4"/>
        <v>0.10108864696734059</v>
      </c>
      <c r="H43" s="35"/>
      <c r="I43" s="35"/>
    </row>
    <row r="44" spans="1:34" x14ac:dyDescent="0.25">
      <c r="A44" s="13" t="s">
        <v>4</v>
      </c>
      <c r="B44" s="14">
        <v>3274</v>
      </c>
      <c r="C44" s="15">
        <v>0.19409999999999999</v>
      </c>
      <c r="E44" s="37" t="s">
        <v>94</v>
      </c>
      <c r="F44" s="6">
        <v>249</v>
      </c>
      <c r="G44" s="5">
        <f t="shared" si="4"/>
        <v>9.6811819595645415E-2</v>
      </c>
      <c r="H44" s="35"/>
      <c r="I44" s="35"/>
    </row>
    <row r="45" spans="1:34" ht="15.75" thickBot="1" x14ac:dyDescent="0.3">
      <c r="A45" s="38" t="s">
        <v>5</v>
      </c>
      <c r="B45" s="3">
        <v>16903</v>
      </c>
      <c r="C45" s="2"/>
      <c r="E45" s="37" t="s">
        <v>24</v>
      </c>
      <c r="F45" s="6">
        <v>244</v>
      </c>
      <c r="G45" s="5">
        <f t="shared" si="4"/>
        <v>9.4867807153965783E-2</v>
      </c>
      <c r="H45" s="35"/>
      <c r="I45" s="35"/>
    </row>
    <row r="46" spans="1:34" ht="15.75" thickBot="1" x14ac:dyDescent="0.3">
      <c r="E46" s="37" t="s">
        <v>18</v>
      </c>
      <c r="F46" s="6">
        <v>168</v>
      </c>
      <c r="G46" s="5">
        <f t="shared" si="4"/>
        <v>6.5318818040435461E-2</v>
      </c>
      <c r="H46" s="35"/>
      <c r="I46" s="35"/>
    </row>
    <row r="47" spans="1:34" ht="18" thickBot="1" x14ac:dyDescent="0.35">
      <c r="A47" s="127" t="s">
        <v>41</v>
      </c>
      <c r="B47" s="128"/>
      <c r="C47" s="129"/>
      <c r="E47" s="37" t="s">
        <v>26</v>
      </c>
      <c r="F47" s="6">
        <v>148</v>
      </c>
      <c r="G47" s="5">
        <f t="shared" si="4"/>
        <v>5.7542768273716953E-2</v>
      </c>
      <c r="H47" s="35"/>
      <c r="I47" s="35"/>
    </row>
    <row r="48" spans="1:34" x14ac:dyDescent="0.25">
      <c r="A48" s="12" t="s">
        <v>6</v>
      </c>
      <c r="B48" s="4" t="s">
        <v>7</v>
      </c>
      <c r="C48" s="11" t="s">
        <v>2</v>
      </c>
      <c r="E48" s="37" t="s">
        <v>16</v>
      </c>
      <c r="F48" s="6">
        <v>130</v>
      </c>
      <c r="G48" s="5">
        <f t="shared" si="4"/>
        <v>5.0544323483670293E-2</v>
      </c>
      <c r="H48" s="35"/>
      <c r="I48" s="35"/>
    </row>
    <row r="49" spans="1:34" x14ac:dyDescent="0.25">
      <c r="A49" s="27" t="s">
        <v>36</v>
      </c>
      <c r="B49" s="6">
        <f>B26</f>
        <v>2242</v>
      </c>
      <c r="C49" s="5">
        <f>B49/$B$51</f>
        <v>0.4064539521392313</v>
      </c>
      <c r="E49" s="37" t="s">
        <v>20</v>
      </c>
      <c r="F49" s="6">
        <v>114</v>
      </c>
      <c r="G49" s="5">
        <f t="shared" si="4"/>
        <v>4.432348367029549E-2</v>
      </c>
      <c r="H49" s="35"/>
      <c r="I49" s="35"/>
    </row>
    <row r="50" spans="1:34" x14ac:dyDescent="0.25">
      <c r="A50" s="13" t="s">
        <v>37</v>
      </c>
      <c r="B50" s="14">
        <f>B27</f>
        <v>3274</v>
      </c>
      <c r="C50" s="15">
        <f>B50/$B$51</f>
        <v>0.5935460478607687</v>
      </c>
      <c r="E50" s="37" t="s">
        <v>23</v>
      </c>
      <c r="F50" s="6">
        <v>68</v>
      </c>
      <c r="G50" s="5">
        <f t="shared" si="4"/>
        <v>2.6438569206842923E-2</v>
      </c>
      <c r="H50" s="35"/>
      <c r="I50" s="35"/>
    </row>
    <row r="51" spans="1:34" ht="15.75" thickBot="1" x14ac:dyDescent="0.3">
      <c r="A51" s="28" t="s">
        <v>5</v>
      </c>
      <c r="B51" s="3">
        <f>SUM(B49:B50)</f>
        <v>5516</v>
      </c>
      <c r="C51" s="2"/>
      <c r="E51" s="13" t="s">
        <v>33</v>
      </c>
      <c r="F51" s="14">
        <v>407</v>
      </c>
      <c r="G51" s="15">
        <f t="shared" si="4"/>
        <v>0.15824261275272161</v>
      </c>
      <c r="H51" s="35"/>
      <c r="I51" s="35"/>
    </row>
    <row r="52" spans="1:34" ht="15.75" thickBot="1" x14ac:dyDescent="0.3">
      <c r="E52" s="38" t="s">
        <v>5</v>
      </c>
      <c r="F52" s="3">
        <f>SUM(F41:F51)</f>
        <v>2572</v>
      </c>
      <c r="G52" s="2"/>
      <c r="H52" s="35"/>
      <c r="I52" s="35"/>
    </row>
    <row r="53" spans="1:34" ht="18" thickBot="1" x14ac:dyDescent="0.35">
      <c r="A53" s="73" t="s">
        <v>44</v>
      </c>
      <c r="B53" s="74"/>
      <c r="C53" s="75"/>
      <c r="E53" s="50" t="s">
        <v>112</v>
      </c>
      <c r="F53" s="50"/>
      <c r="G53" s="50"/>
      <c r="H53" s="35"/>
      <c r="I53" s="35"/>
    </row>
    <row r="54" spans="1:34" s="26" customFormat="1" ht="15.75" thickBot="1" x14ac:dyDescent="0.3">
      <c r="A54" s="12" t="s">
        <v>45</v>
      </c>
      <c r="B54" s="4" t="s">
        <v>7</v>
      </c>
      <c r="C54" s="11" t="s">
        <v>2</v>
      </c>
      <c r="E54" s="35"/>
      <c r="F54" s="35"/>
      <c r="G54" s="35"/>
      <c r="H54" s="35"/>
      <c r="I54" s="3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row>
    <row r="55" spans="1:34" ht="69.75" thickBot="1" x14ac:dyDescent="0.35">
      <c r="A55" s="37" t="s">
        <v>46</v>
      </c>
      <c r="B55" s="6">
        <v>843</v>
      </c>
      <c r="C55" s="5">
        <f t="shared" ref="C55:C61" si="5">B55/$B$62</f>
        <v>4.8691734534742681E-2</v>
      </c>
      <c r="E55" s="70" t="s">
        <v>61</v>
      </c>
      <c r="F55" s="71"/>
      <c r="G55" s="72"/>
      <c r="H55" s="35"/>
      <c r="I55" s="35"/>
    </row>
    <row r="56" spans="1:34" ht="36.75" customHeight="1" x14ac:dyDescent="0.25">
      <c r="A56" s="37" t="s">
        <v>47</v>
      </c>
      <c r="B56" s="6">
        <v>1430</v>
      </c>
      <c r="C56" s="5">
        <f t="shared" si="5"/>
        <v>8.2596892508519607E-2</v>
      </c>
      <c r="E56" s="12" t="s">
        <v>12</v>
      </c>
      <c r="F56" s="4" t="s">
        <v>1</v>
      </c>
      <c r="G56" s="11" t="s">
        <v>2</v>
      </c>
      <c r="H56" s="35"/>
      <c r="I56" s="35"/>
    </row>
    <row r="57" spans="1:34" x14ac:dyDescent="0.25">
      <c r="A57" s="37" t="s">
        <v>48</v>
      </c>
      <c r="B57" s="6">
        <v>3315</v>
      </c>
      <c r="C57" s="5">
        <f t="shared" si="5"/>
        <v>0.19147461445156819</v>
      </c>
      <c r="E57" s="37" t="s">
        <v>13</v>
      </c>
      <c r="F57" s="6">
        <v>250</v>
      </c>
      <c r="G57" s="5">
        <f t="shared" ref="G57:G67" si="6">F57/$F$68</f>
        <v>0.2824858757062147</v>
      </c>
      <c r="H57" s="35"/>
      <c r="I57" s="35"/>
    </row>
    <row r="58" spans="1:34" x14ac:dyDescent="0.25">
      <c r="A58" s="37" t="s">
        <v>49</v>
      </c>
      <c r="B58" s="6">
        <v>3037</v>
      </c>
      <c r="C58" s="5">
        <f t="shared" si="5"/>
        <v>0.17541731646739445</v>
      </c>
      <c r="E58" s="37" t="s">
        <v>94</v>
      </c>
      <c r="F58" s="6">
        <v>131</v>
      </c>
      <c r="G58" s="5">
        <f t="shared" si="6"/>
        <v>0.1480225988700565</v>
      </c>
      <c r="H58" s="35"/>
      <c r="I58" s="35"/>
    </row>
    <row r="59" spans="1:34" x14ac:dyDescent="0.25">
      <c r="A59" s="37" t="s">
        <v>50</v>
      </c>
      <c r="B59" s="6">
        <v>3135</v>
      </c>
      <c r="C59" s="5">
        <f t="shared" si="5"/>
        <v>0.18107780280713914</v>
      </c>
      <c r="E59" s="37" t="s">
        <v>15</v>
      </c>
      <c r="F59" s="6">
        <v>107</v>
      </c>
      <c r="G59" s="5">
        <f t="shared" si="6"/>
        <v>0.12090395480225989</v>
      </c>
      <c r="H59" s="35"/>
      <c r="I59" s="35"/>
    </row>
    <row r="60" spans="1:34" x14ac:dyDescent="0.25">
      <c r="A60" s="37" t="s">
        <v>51</v>
      </c>
      <c r="B60" s="6">
        <v>2045</v>
      </c>
      <c r="C60" s="5">
        <f t="shared" si="5"/>
        <v>0.11811933229365217</v>
      </c>
      <c r="E60" s="37" t="s">
        <v>26</v>
      </c>
      <c r="F60" s="6">
        <v>103</v>
      </c>
      <c r="G60" s="5">
        <f t="shared" si="6"/>
        <v>0.11638418079096045</v>
      </c>
      <c r="H60" s="35"/>
      <c r="I60" s="35"/>
    </row>
    <row r="61" spans="1:34" x14ac:dyDescent="0.25">
      <c r="A61" s="13" t="s">
        <v>52</v>
      </c>
      <c r="B61" s="14">
        <v>3508</v>
      </c>
      <c r="C61" s="15">
        <f t="shared" si="5"/>
        <v>0.20262230693698377</v>
      </c>
      <c r="E61" s="37" t="s">
        <v>24</v>
      </c>
      <c r="F61" s="6">
        <v>96</v>
      </c>
      <c r="G61" s="5">
        <f t="shared" si="6"/>
        <v>0.10847457627118644</v>
      </c>
      <c r="H61" s="35"/>
      <c r="I61" s="35"/>
    </row>
    <row r="62" spans="1:34" ht="15.75" thickBot="1" x14ac:dyDescent="0.3">
      <c r="A62" s="38" t="s">
        <v>5</v>
      </c>
      <c r="B62" s="3">
        <f>SUM(B55:B61)</f>
        <v>17313</v>
      </c>
      <c r="C62" s="2"/>
      <c r="E62" s="37" t="s">
        <v>18</v>
      </c>
      <c r="F62" s="6">
        <v>86</v>
      </c>
      <c r="G62" s="5">
        <f t="shared" si="6"/>
        <v>9.7175141242937857E-2</v>
      </c>
      <c r="H62" s="35"/>
      <c r="I62" s="35"/>
    </row>
    <row r="63" spans="1:34" ht="15.75" thickBot="1" x14ac:dyDescent="0.3">
      <c r="A63" s="35"/>
      <c r="B63" s="35"/>
      <c r="C63" s="35"/>
      <c r="E63" s="37" t="s">
        <v>16</v>
      </c>
      <c r="F63" s="6">
        <v>34</v>
      </c>
      <c r="G63" s="5">
        <f t="shared" si="6"/>
        <v>3.84180790960452E-2</v>
      </c>
      <c r="H63" s="35"/>
      <c r="I63" s="35"/>
    </row>
    <row r="64" spans="1:34" ht="52.5" thickBot="1" x14ac:dyDescent="0.35">
      <c r="A64" s="70" t="s">
        <v>53</v>
      </c>
      <c r="B64" s="71"/>
      <c r="C64" s="72"/>
      <c r="E64" s="37" t="s">
        <v>27</v>
      </c>
      <c r="F64" s="6">
        <v>33</v>
      </c>
      <c r="G64" s="5">
        <f t="shared" si="6"/>
        <v>3.7288135593220341E-2</v>
      </c>
      <c r="H64" s="35"/>
      <c r="I64" s="35"/>
    </row>
    <row r="65" spans="1:11" x14ac:dyDescent="0.25">
      <c r="A65" s="12" t="s">
        <v>45</v>
      </c>
      <c r="B65" s="4" t="s">
        <v>7</v>
      </c>
      <c r="C65" s="11" t="s">
        <v>2</v>
      </c>
      <c r="E65" s="37" t="s">
        <v>104</v>
      </c>
      <c r="F65" s="6">
        <v>18</v>
      </c>
      <c r="G65" s="5">
        <f t="shared" si="6"/>
        <v>2.0338983050847456E-2</v>
      </c>
      <c r="H65" s="35"/>
      <c r="I65" s="35"/>
    </row>
    <row r="66" spans="1:11" x14ac:dyDescent="0.25">
      <c r="A66" s="37" t="s">
        <v>46</v>
      </c>
      <c r="B66" s="6">
        <v>282</v>
      </c>
      <c r="C66" s="5">
        <f t="shared" ref="C66:C72" si="7">B66/$B$73</f>
        <v>5.1124002900652644E-2</v>
      </c>
      <c r="E66" s="37" t="s">
        <v>66</v>
      </c>
      <c r="F66" s="6">
        <v>15</v>
      </c>
      <c r="G66" s="5">
        <f t="shared" si="6"/>
        <v>1.6949152542372881E-2</v>
      </c>
      <c r="H66" s="35"/>
      <c r="I66" s="35"/>
    </row>
    <row r="67" spans="1:11" x14ac:dyDescent="0.25">
      <c r="A67" s="37" t="s">
        <v>47</v>
      </c>
      <c r="B67" s="6">
        <v>443</v>
      </c>
      <c r="C67" s="5">
        <f t="shared" si="7"/>
        <v>8.031182015953589E-2</v>
      </c>
      <c r="E67" s="13" t="s">
        <v>23</v>
      </c>
      <c r="F67" s="14">
        <v>12</v>
      </c>
      <c r="G67" s="15">
        <f t="shared" si="6"/>
        <v>1.3559322033898305E-2</v>
      </c>
      <c r="H67" s="35"/>
      <c r="I67" s="35"/>
    </row>
    <row r="68" spans="1:11" ht="15.75" thickBot="1" x14ac:dyDescent="0.3">
      <c r="A68" s="37" t="s">
        <v>48</v>
      </c>
      <c r="B68" s="6">
        <v>1059</v>
      </c>
      <c r="C68" s="5">
        <f t="shared" si="7"/>
        <v>0.19198694706308919</v>
      </c>
      <c r="E68" s="38" t="s">
        <v>5</v>
      </c>
      <c r="F68" s="3">
        <f>SUM(F57:F67)</f>
        <v>885</v>
      </c>
      <c r="G68" s="2"/>
      <c r="H68" s="35"/>
      <c r="I68" s="35"/>
    </row>
    <row r="69" spans="1:11" x14ac:dyDescent="0.25">
      <c r="A69" s="37" t="s">
        <v>49</v>
      </c>
      <c r="B69" s="6">
        <v>1158</v>
      </c>
      <c r="C69" s="5">
        <f t="shared" si="7"/>
        <v>0.20993473531544599</v>
      </c>
      <c r="E69" s="35"/>
      <c r="F69" s="35"/>
      <c r="G69" s="35"/>
      <c r="H69" s="35"/>
      <c r="I69" s="35"/>
    </row>
    <row r="70" spans="1:11" x14ac:dyDescent="0.25">
      <c r="A70" s="37" t="s">
        <v>50</v>
      </c>
      <c r="B70" s="6">
        <v>828</v>
      </c>
      <c r="C70" s="5">
        <f t="shared" si="7"/>
        <v>0.15010877447425672</v>
      </c>
      <c r="E70" s="35" t="s">
        <v>113</v>
      </c>
      <c r="F70" s="35"/>
      <c r="G70" s="35"/>
      <c r="H70" s="35"/>
      <c r="I70" s="35"/>
    </row>
    <row r="71" spans="1:11" x14ac:dyDescent="0.25">
      <c r="A71" s="37" t="s">
        <v>51</v>
      </c>
      <c r="B71" s="6">
        <v>349</v>
      </c>
      <c r="C71" s="5">
        <f t="shared" si="7"/>
        <v>6.327048585931834E-2</v>
      </c>
      <c r="E71" s="35"/>
      <c r="F71" s="35"/>
      <c r="G71" s="35"/>
      <c r="H71" s="35"/>
      <c r="I71" s="35"/>
    </row>
    <row r="72" spans="1:11" s="35" customFormat="1" x14ac:dyDescent="0.25">
      <c r="A72" s="13" t="s">
        <v>52</v>
      </c>
      <c r="B72" s="14">
        <v>1397</v>
      </c>
      <c r="C72" s="15">
        <f t="shared" si="7"/>
        <v>0.25326323422770125</v>
      </c>
      <c r="E72" s="25"/>
      <c r="F72" s="25"/>
      <c r="G72" s="25"/>
      <c r="H72" s="25"/>
      <c r="I72" s="25"/>
      <c r="J72" s="25"/>
      <c r="K72" s="25"/>
    </row>
    <row r="73" spans="1:11" s="35" customFormat="1" ht="15.75" thickBot="1" x14ac:dyDescent="0.3">
      <c r="A73" s="38" t="s">
        <v>5</v>
      </c>
      <c r="B73" s="3">
        <f>SUM(B66:B72)</f>
        <v>5516</v>
      </c>
      <c r="C73" s="2"/>
      <c r="E73" s="25"/>
      <c r="F73" s="25"/>
      <c r="G73" s="25"/>
      <c r="H73" s="25"/>
      <c r="I73" s="25"/>
      <c r="J73" s="25"/>
      <c r="K73" s="25"/>
    </row>
    <row r="74" spans="1:11" ht="15.75" thickBot="1" x14ac:dyDescent="0.3"/>
    <row r="75" spans="1:11" ht="18" thickBot="1" x14ac:dyDescent="0.35">
      <c r="A75" s="131" t="s">
        <v>11</v>
      </c>
      <c r="B75" s="132"/>
      <c r="C75" s="133"/>
    </row>
    <row r="76" spans="1:11" x14ac:dyDescent="0.25">
      <c r="A76" s="12" t="s">
        <v>12</v>
      </c>
      <c r="B76" s="4" t="s">
        <v>1</v>
      </c>
      <c r="C76" s="11" t="s">
        <v>2</v>
      </c>
    </row>
    <row r="77" spans="1:11" x14ac:dyDescent="0.25">
      <c r="A77" s="18" t="s">
        <v>13</v>
      </c>
      <c r="B77" s="6">
        <v>4109</v>
      </c>
      <c r="C77" s="5">
        <f t="shared" ref="C77:C87" si="8">B77/$B$88</f>
        <v>0.23733610581643852</v>
      </c>
    </row>
    <row r="78" spans="1:11" x14ac:dyDescent="0.25">
      <c r="A78" s="18" t="s">
        <v>15</v>
      </c>
      <c r="B78" s="6">
        <v>2049</v>
      </c>
      <c r="C78" s="5">
        <f t="shared" si="8"/>
        <v>0.11835037255241726</v>
      </c>
    </row>
    <row r="79" spans="1:11" x14ac:dyDescent="0.25">
      <c r="A79" s="18" t="s">
        <v>94</v>
      </c>
      <c r="B79" s="6">
        <v>1565</v>
      </c>
      <c r="C79" s="5">
        <f t="shared" si="8"/>
        <v>9.0394501241841396E-2</v>
      </c>
    </row>
    <row r="80" spans="1:11" x14ac:dyDescent="0.25">
      <c r="A80" s="18" t="s">
        <v>14</v>
      </c>
      <c r="B80" s="6">
        <v>1095</v>
      </c>
      <c r="C80" s="5">
        <f t="shared" si="8"/>
        <v>6.3247270836943342E-2</v>
      </c>
    </row>
    <row r="81" spans="1:22" x14ac:dyDescent="0.25">
      <c r="A81" s="18" t="s">
        <v>24</v>
      </c>
      <c r="B81" s="6">
        <v>973</v>
      </c>
      <c r="C81" s="5">
        <f t="shared" si="8"/>
        <v>5.6200542944608099E-2</v>
      </c>
    </row>
    <row r="82" spans="1:22" x14ac:dyDescent="0.25">
      <c r="A82" s="18" t="s">
        <v>26</v>
      </c>
      <c r="B82" s="6">
        <v>833</v>
      </c>
      <c r="C82" s="5">
        <f t="shared" si="8"/>
        <v>4.8114133887829952E-2</v>
      </c>
    </row>
    <row r="83" spans="1:22" x14ac:dyDescent="0.25">
      <c r="A83" s="18" t="s">
        <v>20</v>
      </c>
      <c r="B83" s="6">
        <v>736</v>
      </c>
      <c r="C83" s="5">
        <f t="shared" si="8"/>
        <v>4.2511407612776525E-2</v>
      </c>
    </row>
    <row r="84" spans="1:22" ht="36.75" customHeight="1" x14ac:dyDescent="0.25">
      <c r="A84" s="18" t="s">
        <v>27</v>
      </c>
      <c r="B84" s="6">
        <v>555</v>
      </c>
      <c r="C84" s="5">
        <f t="shared" si="8"/>
        <v>3.2056835903656211E-2</v>
      </c>
    </row>
    <row r="85" spans="1:22" x14ac:dyDescent="0.25">
      <c r="A85" s="18" t="s">
        <v>29</v>
      </c>
      <c r="B85" s="6">
        <v>546</v>
      </c>
      <c r="C85" s="5">
        <f t="shared" si="8"/>
        <v>3.1536995321434759E-2</v>
      </c>
    </row>
    <row r="86" spans="1:22" x14ac:dyDescent="0.25">
      <c r="A86" s="18" t="s">
        <v>16</v>
      </c>
      <c r="B86" s="6">
        <v>545</v>
      </c>
      <c r="C86" s="5">
        <f t="shared" si="8"/>
        <v>3.1479235256743489E-2</v>
      </c>
    </row>
    <row r="87" spans="1:22" x14ac:dyDescent="0.25">
      <c r="A87" s="19" t="s">
        <v>33</v>
      </c>
      <c r="B87" s="14">
        <v>4307</v>
      </c>
      <c r="C87" s="15">
        <f t="shared" si="8"/>
        <v>0.24877259862531045</v>
      </c>
    </row>
    <row r="88" spans="1:22" ht="15.75" thickBot="1" x14ac:dyDescent="0.3">
      <c r="A88" s="28" t="s">
        <v>5</v>
      </c>
      <c r="B88" s="3">
        <f>SUM(B77:B87)</f>
        <v>17313</v>
      </c>
      <c r="C88" s="2"/>
    </row>
    <row r="89" spans="1:22" ht="15.75" thickBot="1" x14ac:dyDescent="0.3"/>
    <row r="90" spans="1:22" ht="18" thickBot="1" x14ac:dyDescent="0.35">
      <c r="A90" s="127" t="s">
        <v>42</v>
      </c>
      <c r="B90" s="128"/>
      <c r="C90" s="129"/>
      <c r="D90" s="26"/>
    </row>
    <row r="91" spans="1:22" x14ac:dyDescent="0.25">
      <c r="A91" s="12" t="s">
        <v>12</v>
      </c>
      <c r="B91" s="4" t="s">
        <v>1</v>
      </c>
      <c r="C91" s="11" t="s">
        <v>2</v>
      </c>
    </row>
    <row r="92" spans="1:22" x14ac:dyDescent="0.25">
      <c r="A92" s="27" t="s">
        <v>13</v>
      </c>
      <c r="B92" s="6">
        <v>1824</v>
      </c>
      <c r="C92" s="5">
        <f t="shared" ref="C92:C102" si="9">B92/$B$103</f>
        <v>0.33067440174039159</v>
      </c>
    </row>
    <row r="93" spans="1:22" x14ac:dyDescent="0.25">
      <c r="A93" s="27" t="s">
        <v>24</v>
      </c>
      <c r="B93" s="6">
        <v>429</v>
      </c>
      <c r="C93" s="5">
        <f t="shared" si="9"/>
        <v>7.7773749093546049E-2</v>
      </c>
    </row>
    <row r="94" spans="1:22" s="35" customFormat="1" x14ac:dyDescent="0.25">
      <c r="A94" s="27" t="s">
        <v>15</v>
      </c>
      <c r="B94" s="6">
        <v>428</v>
      </c>
      <c r="C94" s="5">
        <f t="shared" si="9"/>
        <v>7.75924583031182E-2</v>
      </c>
      <c r="D94" s="25"/>
      <c r="E94" s="25"/>
      <c r="F94" s="25"/>
      <c r="G94" s="25"/>
      <c r="H94" s="25"/>
      <c r="I94" s="25"/>
      <c r="J94" s="25"/>
      <c r="K94" s="25"/>
    </row>
    <row r="95" spans="1:22" x14ac:dyDescent="0.25">
      <c r="A95" s="27" t="s">
        <v>94</v>
      </c>
      <c r="B95" s="6">
        <v>374</v>
      </c>
      <c r="C95" s="5">
        <f t="shared" si="9"/>
        <v>6.7802755620014504E-2</v>
      </c>
      <c r="L95" s="35"/>
      <c r="M95" s="35"/>
      <c r="N95" s="35"/>
      <c r="O95" s="35"/>
      <c r="P95" s="35"/>
      <c r="Q95" s="35"/>
      <c r="R95" s="35"/>
      <c r="S95" s="35"/>
      <c r="T95" s="35"/>
      <c r="U95" s="35"/>
      <c r="V95" s="35"/>
    </row>
    <row r="96" spans="1:22" x14ac:dyDescent="0.25">
      <c r="A96" s="27" t="s">
        <v>14</v>
      </c>
      <c r="B96" s="6">
        <v>288</v>
      </c>
      <c r="C96" s="5">
        <f t="shared" si="9"/>
        <v>5.2211747643219723E-2</v>
      </c>
      <c r="L96" s="35"/>
      <c r="M96" s="35"/>
      <c r="N96" s="35"/>
      <c r="O96" s="35"/>
      <c r="P96" s="35"/>
      <c r="Q96" s="35"/>
      <c r="R96" s="35"/>
      <c r="S96" s="35"/>
      <c r="T96" s="35"/>
      <c r="U96" s="35"/>
      <c r="V96" s="35"/>
    </row>
    <row r="97" spans="1:22" x14ac:dyDescent="0.25">
      <c r="A97" s="27" t="s">
        <v>26</v>
      </c>
      <c r="B97" s="6">
        <v>272</v>
      </c>
      <c r="C97" s="5">
        <f t="shared" si="9"/>
        <v>4.9311094996374184E-2</v>
      </c>
      <c r="L97" s="35"/>
      <c r="M97" s="35"/>
      <c r="N97" s="35"/>
      <c r="O97" s="35"/>
      <c r="P97" s="35"/>
      <c r="Q97" s="35"/>
      <c r="R97" s="35"/>
      <c r="S97" s="35"/>
      <c r="T97" s="35"/>
      <c r="U97" s="35"/>
      <c r="V97" s="35"/>
    </row>
    <row r="98" spans="1:22" x14ac:dyDescent="0.25">
      <c r="A98" s="27" t="s">
        <v>18</v>
      </c>
      <c r="B98" s="6">
        <v>257</v>
      </c>
      <c r="C98" s="5">
        <f t="shared" si="9"/>
        <v>4.6591733139956487E-2</v>
      </c>
    </row>
    <row r="99" spans="1:22" x14ac:dyDescent="0.25">
      <c r="A99" s="27" t="s">
        <v>27</v>
      </c>
      <c r="B99" s="6">
        <v>222</v>
      </c>
      <c r="C99" s="5">
        <f t="shared" si="9"/>
        <v>4.024655547498187E-2</v>
      </c>
    </row>
    <row r="100" spans="1:22" x14ac:dyDescent="0.25">
      <c r="A100" s="27" t="s">
        <v>23</v>
      </c>
      <c r="B100" s="6">
        <v>218</v>
      </c>
      <c r="C100" s="5">
        <f t="shared" si="9"/>
        <v>3.9521392313270488E-2</v>
      </c>
    </row>
    <row r="101" spans="1:22" x14ac:dyDescent="0.25">
      <c r="A101" s="37" t="s">
        <v>16</v>
      </c>
      <c r="B101" s="6">
        <v>210</v>
      </c>
      <c r="C101" s="5">
        <f t="shared" si="9"/>
        <v>3.8071065989847719E-2</v>
      </c>
      <c r="D101" s="35"/>
      <c r="E101" s="35"/>
    </row>
    <row r="102" spans="1:22" x14ac:dyDescent="0.25">
      <c r="A102" s="13" t="s">
        <v>33</v>
      </c>
      <c r="B102" s="14">
        <v>994</v>
      </c>
      <c r="C102" s="15">
        <f t="shared" si="9"/>
        <v>0.1802030456852792</v>
      </c>
      <c r="D102" s="35"/>
      <c r="E102" s="35"/>
    </row>
    <row r="103" spans="1:22" ht="15.75" thickBot="1" x14ac:dyDescent="0.3">
      <c r="A103" s="38" t="s">
        <v>5</v>
      </c>
      <c r="B103" s="3">
        <f>SUM(B92:B102)</f>
        <v>5516</v>
      </c>
      <c r="C103" s="2"/>
      <c r="D103" s="35"/>
      <c r="E103" s="35"/>
    </row>
    <row r="104" spans="1:22" x14ac:dyDescent="0.25">
      <c r="A104" s="35"/>
      <c r="B104" s="35"/>
      <c r="C104" s="35"/>
      <c r="D104" s="35"/>
      <c r="E104" s="35"/>
    </row>
    <row r="105" spans="1:22" x14ac:dyDescent="0.25">
      <c r="D105" s="35"/>
      <c r="E105" s="35"/>
    </row>
    <row r="106" spans="1:22" ht="34.5" customHeight="1" x14ac:dyDescent="0.25">
      <c r="D106" s="35"/>
      <c r="E106" s="35"/>
    </row>
    <row r="107" spans="1:22" x14ac:dyDescent="0.25">
      <c r="D107" s="35"/>
      <c r="E107" s="35"/>
    </row>
    <row r="108" spans="1:22" x14ac:dyDescent="0.25">
      <c r="D108" s="35"/>
      <c r="E108" s="35"/>
    </row>
    <row r="109" spans="1:22" x14ac:dyDescent="0.25">
      <c r="D109" s="35"/>
      <c r="E109" s="35"/>
    </row>
    <row r="110" spans="1:22" x14ac:dyDescent="0.25">
      <c r="D110" s="35"/>
      <c r="E110" s="35"/>
    </row>
    <row r="111" spans="1:22" x14ac:dyDescent="0.25">
      <c r="D111" s="35"/>
      <c r="E111" s="35"/>
    </row>
    <row r="112" spans="1:22" x14ac:dyDescent="0.25">
      <c r="D112" s="35"/>
      <c r="E112" s="35"/>
    </row>
    <row r="113" spans="1:15" x14ac:dyDescent="0.25">
      <c r="D113" s="35"/>
      <c r="E113" s="35"/>
    </row>
    <row r="114" spans="1:15" x14ac:dyDescent="0.25">
      <c r="D114" s="35"/>
      <c r="E114" s="35"/>
      <c r="F114" s="35"/>
      <c r="G114" s="35"/>
    </row>
    <row r="115" spans="1:15" x14ac:dyDescent="0.25">
      <c r="D115" s="35"/>
      <c r="E115" s="35"/>
      <c r="H115" s="35"/>
      <c r="I115" s="35"/>
      <c r="J115" s="35"/>
      <c r="K115" s="35"/>
      <c r="L115" s="35"/>
      <c r="M115" s="35"/>
      <c r="N115" s="35"/>
      <c r="O115" s="35"/>
    </row>
    <row r="116" spans="1:15" x14ac:dyDescent="0.25">
      <c r="D116" s="35"/>
      <c r="E116" s="35"/>
    </row>
    <row r="117" spans="1:15" ht="36" customHeight="1" x14ac:dyDescent="0.25">
      <c r="D117" s="35"/>
      <c r="E117" s="35"/>
    </row>
    <row r="118" spans="1:15" x14ac:dyDescent="0.25">
      <c r="D118" s="35"/>
      <c r="E118" s="35"/>
    </row>
    <row r="119" spans="1:15" x14ac:dyDescent="0.25">
      <c r="D119" s="35"/>
      <c r="E119" s="35"/>
    </row>
    <row r="120" spans="1:15" x14ac:dyDescent="0.25">
      <c r="D120" s="35"/>
      <c r="E120" s="35"/>
    </row>
    <row r="121" spans="1:15" x14ac:dyDescent="0.25">
      <c r="D121" s="35"/>
      <c r="E121" s="35"/>
    </row>
    <row r="122" spans="1:15" x14ac:dyDescent="0.25">
      <c r="D122" s="35"/>
      <c r="E122" s="35"/>
    </row>
    <row r="123" spans="1:15" x14ac:dyDescent="0.25">
      <c r="D123" s="35"/>
      <c r="E123" s="35"/>
    </row>
    <row r="124" spans="1:15" x14ac:dyDescent="0.25">
      <c r="D124" s="35"/>
      <c r="E124" s="35"/>
    </row>
    <row r="125" spans="1:15" x14ac:dyDescent="0.25">
      <c r="D125" s="35"/>
      <c r="E125" s="35"/>
    </row>
    <row r="126" spans="1:15" x14ac:dyDescent="0.25">
      <c r="A126" s="43"/>
      <c r="B126" s="6"/>
      <c r="C126" s="43"/>
      <c r="D126" s="35"/>
      <c r="E126" s="35"/>
    </row>
    <row r="127" spans="1:15" ht="35.25" customHeight="1" x14ac:dyDescent="0.25">
      <c r="A127" s="45" t="s">
        <v>108</v>
      </c>
      <c r="B127" s="35"/>
      <c r="C127" s="35"/>
      <c r="D127" s="35"/>
      <c r="E127" s="35"/>
    </row>
    <row r="128" spans="1:15" x14ac:dyDescent="0.25">
      <c r="A128" s="48" t="s">
        <v>109</v>
      </c>
      <c r="B128" s="35"/>
      <c r="C128" s="35"/>
      <c r="D128" s="35"/>
      <c r="E128" s="35"/>
    </row>
    <row r="129" spans="1:5" x14ac:dyDescent="0.25">
      <c r="A129" s="48" t="s">
        <v>110</v>
      </c>
      <c r="B129" s="35"/>
      <c r="C129" s="35"/>
      <c r="D129" s="35"/>
      <c r="E129" s="35"/>
    </row>
    <row r="130" spans="1:5" x14ac:dyDescent="0.25">
      <c r="A130" s="35"/>
      <c r="B130" s="35"/>
      <c r="C130" s="35"/>
      <c r="D130" s="35"/>
      <c r="E130" s="35"/>
    </row>
    <row r="133" spans="1:5" ht="36" customHeight="1" x14ac:dyDescent="0.25"/>
    <row r="149" ht="36" customHeight="1" x14ac:dyDescent="0.25"/>
    <row r="164" spans="8:8" x14ac:dyDescent="0.25">
      <c r="H164" s="35"/>
    </row>
  </sheetData>
  <mergeCells count="10">
    <mergeCell ref="X4:Y4"/>
    <mergeCell ref="A12:C12"/>
    <mergeCell ref="A24:C24"/>
    <mergeCell ref="A35:C35"/>
    <mergeCell ref="A41:C41"/>
    <mergeCell ref="A47:C47"/>
    <mergeCell ref="A75:C75"/>
    <mergeCell ref="A90:C90"/>
    <mergeCell ref="A1:F1"/>
    <mergeCell ref="A5:C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0"/>
  <sheetViews>
    <sheetView topLeftCell="J1" workbookViewId="0">
      <selection activeCell="N5" sqref="N5:N7"/>
    </sheetView>
  </sheetViews>
  <sheetFormatPr defaultColWidth="8.85546875" defaultRowHeight="15" x14ac:dyDescent="0.25"/>
  <cols>
    <col min="1" max="1" width="26.7109375" style="30" customWidth="1"/>
    <col min="2" max="2" width="10.7109375" style="30" bestFit="1" customWidth="1"/>
    <col min="3" max="3" width="7.85546875" style="30" customWidth="1"/>
    <col min="4" max="4" width="8.85546875" style="30"/>
    <col min="5" max="5" width="33.85546875" style="30" bestFit="1" customWidth="1"/>
    <col min="6" max="6" width="18.42578125" style="30" bestFit="1" customWidth="1"/>
    <col min="7" max="7" width="14.28515625" style="30" customWidth="1"/>
    <col min="8" max="8" width="8.85546875" style="30"/>
    <col min="9" max="9" width="14.7109375" style="30" bestFit="1" customWidth="1"/>
    <col min="10" max="16384" width="8.85546875" style="30"/>
  </cols>
  <sheetData>
    <row r="1" spans="1:15" ht="21" x14ac:dyDescent="0.35">
      <c r="A1" s="130" t="s">
        <v>96</v>
      </c>
      <c r="B1" s="130"/>
      <c r="C1" s="130"/>
      <c r="D1" s="130"/>
      <c r="E1" s="130"/>
      <c r="F1" s="130"/>
    </row>
    <row r="2" spans="1:15" s="35" customFormat="1" ht="21" x14ac:dyDescent="0.35">
      <c r="A2" s="44" t="s">
        <v>106</v>
      </c>
      <c r="F2" s="60"/>
    </row>
    <row r="3" spans="1:15" s="35" customFormat="1" ht="21.75" thickBot="1" x14ac:dyDescent="0.4">
      <c r="A3" s="35" t="s">
        <v>107</v>
      </c>
      <c r="F3" s="60"/>
    </row>
    <row r="4" spans="1:15" ht="18" thickBot="1" x14ac:dyDescent="0.35">
      <c r="N4" s="131" t="s">
        <v>62</v>
      </c>
      <c r="O4" s="133"/>
    </row>
    <row r="5" spans="1:15" ht="18" thickBot="1" x14ac:dyDescent="0.35">
      <c r="A5" s="131" t="s">
        <v>34</v>
      </c>
      <c r="B5" s="132"/>
      <c r="C5" s="133"/>
      <c r="E5" s="131" t="s">
        <v>102</v>
      </c>
      <c r="F5" s="132"/>
      <c r="G5" s="133"/>
      <c r="N5" s="17" t="s">
        <v>97</v>
      </c>
      <c r="O5" s="34"/>
    </row>
    <row r="6" spans="1:15" x14ac:dyDescent="0.25">
      <c r="A6" s="12" t="s">
        <v>0</v>
      </c>
      <c r="B6" s="4" t="s">
        <v>1</v>
      </c>
      <c r="C6" s="11" t="s">
        <v>2</v>
      </c>
      <c r="E6" s="12" t="s">
        <v>54</v>
      </c>
      <c r="F6" s="4" t="s">
        <v>1</v>
      </c>
      <c r="G6" s="11" t="s">
        <v>2</v>
      </c>
      <c r="N6" s="32" t="s">
        <v>98</v>
      </c>
      <c r="O6" s="34"/>
    </row>
    <row r="7" spans="1:15" x14ac:dyDescent="0.25">
      <c r="A7" s="32" t="s">
        <v>3</v>
      </c>
      <c r="B7" s="6">
        <v>124887</v>
      </c>
      <c r="C7" s="5">
        <f>B7/$B$9</f>
        <v>0.91319703417715969</v>
      </c>
      <c r="E7" s="32" t="s">
        <v>55</v>
      </c>
      <c r="F7" s="6">
        <v>52705</v>
      </c>
      <c r="G7" s="5">
        <f>F7/$F$9</f>
        <v>0.94719910860305878</v>
      </c>
      <c r="N7" s="32" t="s">
        <v>99</v>
      </c>
      <c r="O7" s="34"/>
    </row>
    <row r="8" spans="1:15" x14ac:dyDescent="0.25">
      <c r="A8" s="13" t="s">
        <v>4</v>
      </c>
      <c r="B8" s="14">
        <v>11871</v>
      </c>
      <c r="C8" s="15">
        <f>B8/$B$9</f>
        <v>8.6802965822840347E-2</v>
      </c>
      <c r="E8" s="13" t="s">
        <v>58</v>
      </c>
      <c r="F8" s="14">
        <v>2938</v>
      </c>
      <c r="G8" s="15">
        <f>F8/$F$9</f>
        <v>5.2800891396941212E-2</v>
      </c>
      <c r="N8" s="32"/>
      <c r="O8" s="34"/>
    </row>
    <row r="9" spans="1:15" ht="15.75" thickBot="1" x14ac:dyDescent="0.3">
      <c r="A9" s="33" t="s">
        <v>5</v>
      </c>
      <c r="B9" s="3">
        <f>SUM(B7:B8)</f>
        <v>136758</v>
      </c>
      <c r="C9" s="2"/>
      <c r="E9" s="33" t="s">
        <v>5</v>
      </c>
      <c r="F9" s="3">
        <f>SUM(F7:F8)</f>
        <v>55643</v>
      </c>
      <c r="G9" s="2"/>
      <c r="N9" s="32"/>
      <c r="O9" s="34"/>
    </row>
    <row r="10" spans="1:15" x14ac:dyDescent="0.25">
      <c r="A10" s="35" t="s">
        <v>128</v>
      </c>
      <c r="B10" s="62"/>
      <c r="C10" s="62"/>
      <c r="D10" s="35"/>
      <c r="E10" s="35" t="s">
        <v>119</v>
      </c>
      <c r="F10" s="35" t="s">
        <v>119</v>
      </c>
      <c r="G10" s="35" t="s">
        <v>119</v>
      </c>
      <c r="H10" s="35" t="s">
        <v>119</v>
      </c>
      <c r="N10" s="32"/>
      <c r="O10" s="34"/>
    </row>
    <row r="11" spans="1:15" ht="15.75" thickBot="1" x14ac:dyDescent="0.3">
      <c r="N11" s="32"/>
      <c r="O11" s="34"/>
    </row>
    <row r="12" spans="1:15" ht="18" thickBot="1" x14ac:dyDescent="0.35">
      <c r="A12" s="131" t="s">
        <v>35</v>
      </c>
      <c r="B12" s="132"/>
      <c r="C12" s="133"/>
      <c r="E12" s="127" t="s">
        <v>56</v>
      </c>
      <c r="F12" s="128"/>
      <c r="G12" s="129"/>
      <c r="N12" s="32"/>
      <c r="O12" s="34"/>
    </row>
    <row r="13" spans="1:15" x14ac:dyDescent="0.25">
      <c r="A13" s="12" t="s">
        <v>6</v>
      </c>
      <c r="B13" s="4" t="s">
        <v>7</v>
      </c>
      <c r="C13" s="11" t="s">
        <v>2</v>
      </c>
      <c r="E13" s="12" t="s">
        <v>6</v>
      </c>
      <c r="F13" s="4" t="s">
        <v>7</v>
      </c>
      <c r="G13" s="11" t="s">
        <v>2</v>
      </c>
      <c r="N13" s="32"/>
      <c r="O13" s="34"/>
    </row>
    <row r="14" spans="1:15" x14ac:dyDescent="0.25">
      <c r="A14" s="32" t="s">
        <v>36</v>
      </c>
      <c r="B14" s="6">
        <v>11699</v>
      </c>
      <c r="C14" s="5">
        <f>B14/$B$21</f>
        <v>8.5545269746559613E-2</v>
      </c>
      <c r="E14" s="32" t="s">
        <v>36</v>
      </c>
      <c r="F14" s="6">
        <v>1595</v>
      </c>
      <c r="G14" s="5">
        <f t="shared" ref="G14:G19" si="0">F14/$F$20</f>
        <v>4.7095993149673721E-2</v>
      </c>
      <c r="N14" s="32"/>
      <c r="O14" s="34"/>
    </row>
    <row r="15" spans="1:15" x14ac:dyDescent="0.25">
      <c r="A15" s="32" t="s">
        <v>37</v>
      </c>
      <c r="B15" s="6">
        <v>8116</v>
      </c>
      <c r="C15" s="5">
        <f t="shared" ref="C15:C20" si="1">B15/$B$21</f>
        <v>5.9345705552874418E-2</v>
      </c>
      <c r="E15" s="32" t="s">
        <v>37</v>
      </c>
      <c r="F15" s="6">
        <v>1771</v>
      </c>
      <c r="G15" s="5">
        <f t="shared" si="0"/>
        <v>5.2292792393775649E-2</v>
      </c>
      <c r="N15" s="32"/>
      <c r="O15" s="34"/>
    </row>
    <row r="16" spans="1:15" x14ac:dyDescent="0.25">
      <c r="A16" s="32" t="s">
        <v>38</v>
      </c>
      <c r="B16" s="6">
        <v>9589</v>
      </c>
      <c r="C16" s="5">
        <f t="shared" si="1"/>
        <v>7.0116556252650661E-2</v>
      </c>
      <c r="E16" s="32" t="s">
        <v>38</v>
      </c>
      <c r="F16" s="6">
        <v>2305</v>
      </c>
      <c r="G16" s="5">
        <f t="shared" si="0"/>
        <v>6.8060353736675822E-2</v>
      </c>
      <c r="N16" s="32"/>
      <c r="O16" s="34"/>
    </row>
    <row r="17" spans="1:15" x14ac:dyDescent="0.25">
      <c r="A17" s="32" t="s">
        <v>39</v>
      </c>
      <c r="B17" s="6">
        <v>8861</v>
      </c>
      <c r="C17" s="5">
        <f t="shared" si="1"/>
        <v>6.479328448792758E-2</v>
      </c>
      <c r="E17" s="32" t="s">
        <v>39</v>
      </c>
      <c r="F17" s="6">
        <v>1921</v>
      </c>
      <c r="G17" s="5">
        <f t="shared" si="0"/>
        <v>5.6721882658635252E-2</v>
      </c>
      <c r="N17" s="32"/>
      <c r="O17" s="34"/>
    </row>
    <row r="18" spans="1:15" x14ac:dyDescent="0.25">
      <c r="A18" s="32" t="s">
        <v>40</v>
      </c>
      <c r="B18" s="6">
        <v>10712</v>
      </c>
      <c r="C18" s="5">
        <f t="shared" si="1"/>
        <v>7.8328141680925431E-2</v>
      </c>
      <c r="E18" s="32" t="s">
        <v>40</v>
      </c>
      <c r="F18" s="6">
        <v>2361</v>
      </c>
      <c r="G18" s="5">
        <f t="shared" si="0"/>
        <v>6.9713880768890069E-2</v>
      </c>
      <c r="N18" s="32"/>
      <c r="O18" s="34"/>
    </row>
    <row r="19" spans="1:15" x14ac:dyDescent="0.25">
      <c r="A19" s="32" t="s">
        <v>8</v>
      </c>
      <c r="B19" s="6">
        <v>77932</v>
      </c>
      <c r="C19" s="5">
        <f t="shared" si="1"/>
        <v>0.56985331753901047</v>
      </c>
      <c r="E19" s="13" t="s">
        <v>8</v>
      </c>
      <c r="F19" s="14">
        <v>23914</v>
      </c>
      <c r="G19" s="15">
        <f t="shared" si="0"/>
        <v>0.70611509729234945</v>
      </c>
      <c r="N19" s="32"/>
      <c r="O19" s="34"/>
    </row>
    <row r="20" spans="1:15" ht="15.75" thickBot="1" x14ac:dyDescent="0.3">
      <c r="A20" s="13" t="s">
        <v>9</v>
      </c>
      <c r="B20" s="14">
        <v>9849</v>
      </c>
      <c r="C20" s="15">
        <f t="shared" si="1"/>
        <v>7.2017724740051775E-2</v>
      </c>
      <c r="E20" s="33" t="s">
        <v>5</v>
      </c>
      <c r="F20" s="3">
        <f>SUM(F14:F19)</f>
        <v>33867</v>
      </c>
      <c r="G20" s="2"/>
      <c r="I20" s="35"/>
      <c r="N20" s="32"/>
      <c r="O20" s="34"/>
    </row>
    <row r="21" spans="1:15" ht="15.75" thickBot="1" x14ac:dyDescent="0.3">
      <c r="A21" s="33" t="s">
        <v>5</v>
      </c>
      <c r="B21" s="3">
        <f>SUM(B14:B20)</f>
        <v>136758</v>
      </c>
      <c r="C21" s="2"/>
      <c r="E21" s="49" t="s">
        <v>111</v>
      </c>
      <c r="F21" s="68"/>
      <c r="G21" s="68"/>
      <c r="H21" s="35"/>
      <c r="N21" s="32"/>
      <c r="O21" s="34"/>
    </row>
    <row r="22" spans="1:15" ht="15.75" thickBot="1" x14ac:dyDescent="0.3">
      <c r="A22" s="35" t="s">
        <v>128</v>
      </c>
      <c r="B22" s="35"/>
      <c r="C22" s="35"/>
      <c r="D22" s="35"/>
      <c r="N22" s="32"/>
      <c r="O22" s="34"/>
    </row>
    <row r="23" spans="1:15" ht="18" thickBot="1" x14ac:dyDescent="0.35">
      <c r="E23" s="127" t="s">
        <v>57</v>
      </c>
      <c r="F23" s="128"/>
      <c r="G23" s="129"/>
      <c r="N23" s="32"/>
      <c r="O23" s="34"/>
    </row>
    <row r="24" spans="1:15" ht="18" thickBot="1" x14ac:dyDescent="0.35">
      <c r="A24" s="131" t="s">
        <v>10</v>
      </c>
      <c r="B24" s="132"/>
      <c r="C24" s="133"/>
      <c r="E24" s="12" t="s">
        <v>6</v>
      </c>
      <c r="F24" s="4" t="s">
        <v>7</v>
      </c>
      <c r="G24" s="11" t="s">
        <v>2</v>
      </c>
      <c r="N24" s="32"/>
      <c r="O24" s="34"/>
    </row>
    <row r="25" spans="1:15" x14ac:dyDescent="0.25">
      <c r="A25" s="12" t="s">
        <v>6</v>
      </c>
      <c r="B25" s="4" t="s">
        <v>7</v>
      </c>
      <c r="C25" s="11" t="s">
        <v>2</v>
      </c>
      <c r="E25" s="32" t="s">
        <v>36</v>
      </c>
      <c r="F25" s="6">
        <v>296</v>
      </c>
      <c r="G25" s="5">
        <f t="shared" ref="G25:G30" si="2">F25/$F$31</f>
        <v>0.16353591160220995</v>
      </c>
      <c r="N25" s="32"/>
      <c r="O25" s="34"/>
    </row>
    <row r="26" spans="1:15" x14ac:dyDescent="0.25">
      <c r="A26" s="32" t="s">
        <v>36</v>
      </c>
      <c r="B26" s="6">
        <v>1868</v>
      </c>
      <c r="C26" s="5">
        <f>B26/$B$33</f>
        <v>0.15735826804818465</v>
      </c>
      <c r="E26" s="32" t="s">
        <v>37</v>
      </c>
      <c r="F26" s="6">
        <v>434</v>
      </c>
      <c r="G26" s="5">
        <f t="shared" si="2"/>
        <v>0.23977900552486187</v>
      </c>
      <c r="N26" s="32"/>
      <c r="O26" s="34"/>
    </row>
    <row r="27" spans="1:15" x14ac:dyDescent="0.25">
      <c r="A27" s="32" t="s">
        <v>37</v>
      </c>
      <c r="B27" s="6">
        <v>1540</v>
      </c>
      <c r="C27" s="5">
        <f t="shared" ref="C27:C32" si="3">B27/$B$33</f>
        <v>0.12972790834807515</v>
      </c>
      <c r="E27" s="32" t="s">
        <v>38</v>
      </c>
      <c r="F27" s="6">
        <v>291</v>
      </c>
      <c r="G27" s="5">
        <f t="shared" si="2"/>
        <v>0.16077348066298341</v>
      </c>
      <c r="N27" s="32"/>
      <c r="O27" s="34"/>
    </row>
    <row r="28" spans="1:15" x14ac:dyDescent="0.25">
      <c r="A28" s="32" t="s">
        <v>38</v>
      </c>
      <c r="B28" s="6">
        <v>1507</v>
      </c>
      <c r="C28" s="5">
        <f t="shared" si="3"/>
        <v>0.12694802459775925</v>
      </c>
      <c r="E28" s="32" t="s">
        <v>39</v>
      </c>
      <c r="F28" s="6">
        <v>98</v>
      </c>
      <c r="G28" s="5">
        <f t="shared" si="2"/>
        <v>5.4143646408839778E-2</v>
      </c>
      <c r="N28" s="32"/>
      <c r="O28" s="34"/>
    </row>
    <row r="29" spans="1:15" x14ac:dyDescent="0.25">
      <c r="A29" s="32" t="s">
        <v>39</v>
      </c>
      <c r="B29" s="6">
        <v>879</v>
      </c>
      <c r="C29" s="5">
        <f t="shared" si="3"/>
        <v>7.4045994440232493E-2</v>
      </c>
      <c r="E29" s="32" t="s">
        <v>40</v>
      </c>
      <c r="F29" s="6">
        <v>185</v>
      </c>
      <c r="G29" s="5">
        <f t="shared" si="2"/>
        <v>0.10220994475138122</v>
      </c>
      <c r="N29" s="32"/>
      <c r="O29" s="34"/>
    </row>
    <row r="30" spans="1:15" ht="15.75" thickBot="1" x14ac:dyDescent="0.3">
      <c r="A30" s="32" t="s">
        <v>40</v>
      </c>
      <c r="B30" s="6">
        <v>1102</v>
      </c>
      <c r="C30" s="5">
        <f t="shared" si="3"/>
        <v>9.2831269480245976E-2</v>
      </c>
      <c r="E30" s="13" t="s">
        <v>8</v>
      </c>
      <c r="F30" s="14">
        <v>506</v>
      </c>
      <c r="G30" s="15">
        <f t="shared" si="2"/>
        <v>0.27955801104972378</v>
      </c>
      <c r="N30" s="33"/>
      <c r="O30" s="2"/>
    </row>
    <row r="31" spans="1:15" ht="15.75" thickBot="1" x14ac:dyDescent="0.3">
      <c r="A31" s="32" t="s">
        <v>8</v>
      </c>
      <c r="B31" s="6">
        <v>4443</v>
      </c>
      <c r="C31" s="5">
        <f t="shared" si="3"/>
        <v>0.37427343947434927</v>
      </c>
      <c r="E31" s="33" t="s">
        <v>5</v>
      </c>
      <c r="F31" s="3">
        <f>SUM(F25:F30)</f>
        <v>1810</v>
      </c>
      <c r="G31" s="2"/>
    </row>
    <row r="32" spans="1:15" ht="15.75" thickBot="1" x14ac:dyDescent="0.3">
      <c r="A32" s="13" t="s">
        <v>9</v>
      </c>
      <c r="B32" s="14">
        <v>532</v>
      </c>
      <c r="C32" s="15">
        <f t="shared" si="3"/>
        <v>4.4815095611153231E-2</v>
      </c>
    </row>
    <row r="33" spans="1:23" ht="18" thickBot="1" x14ac:dyDescent="0.35">
      <c r="A33" s="33" t="s">
        <v>5</v>
      </c>
      <c r="B33" s="3">
        <f>SUM(B26:B32)</f>
        <v>11871</v>
      </c>
      <c r="C33" s="2"/>
      <c r="E33" s="127" t="s">
        <v>59</v>
      </c>
      <c r="F33" s="128"/>
      <c r="G33" s="129"/>
      <c r="J33" s="35"/>
      <c r="K33" s="35"/>
      <c r="L33" s="35"/>
      <c r="M33" s="35"/>
      <c r="N33" s="35"/>
      <c r="O33" s="35"/>
      <c r="P33" s="35"/>
      <c r="Q33" s="35"/>
      <c r="R33" s="35"/>
      <c r="S33" s="35"/>
      <c r="T33" s="35"/>
      <c r="U33" s="35"/>
      <c r="V33" s="35"/>
      <c r="W33" s="35"/>
    </row>
    <row r="34" spans="1:23" ht="15.75" thickBot="1" x14ac:dyDescent="0.3">
      <c r="E34" s="12" t="s">
        <v>6</v>
      </c>
      <c r="F34" s="4" t="s">
        <v>7</v>
      </c>
      <c r="G34" s="11" t="s">
        <v>2</v>
      </c>
      <c r="J34" s="35"/>
      <c r="K34" s="35"/>
      <c r="L34" s="35"/>
      <c r="M34" s="35"/>
      <c r="N34" s="35"/>
      <c r="O34" s="35"/>
      <c r="P34" s="35"/>
      <c r="Q34" s="35"/>
      <c r="R34" s="35"/>
      <c r="S34" s="35"/>
      <c r="T34" s="35"/>
      <c r="U34" s="35"/>
      <c r="V34" s="35"/>
      <c r="W34" s="35"/>
    </row>
    <row r="35" spans="1:23" ht="18" thickBot="1" x14ac:dyDescent="0.35">
      <c r="A35" s="166" t="s">
        <v>123</v>
      </c>
      <c r="B35" s="167"/>
      <c r="C35" s="168"/>
      <c r="E35" s="32" t="s">
        <v>36</v>
      </c>
      <c r="F35" s="6">
        <f>F25</f>
        <v>296</v>
      </c>
      <c r="G35" s="5">
        <f>F35/$F$37</f>
        <v>0.40547945205479452</v>
      </c>
      <c r="J35" s="35"/>
      <c r="K35" s="35"/>
      <c r="L35" s="35"/>
      <c r="M35" s="35"/>
      <c r="N35" s="35"/>
      <c r="O35" s="35"/>
      <c r="P35" s="35"/>
      <c r="Q35" s="35"/>
      <c r="R35" s="35"/>
      <c r="S35" s="35"/>
      <c r="T35" s="35"/>
      <c r="U35" s="35"/>
      <c r="V35" s="35"/>
      <c r="W35" s="35"/>
    </row>
    <row r="36" spans="1:23" x14ac:dyDescent="0.25">
      <c r="A36" s="12" t="s">
        <v>0</v>
      </c>
      <c r="B36" s="4" t="s">
        <v>1</v>
      </c>
      <c r="C36" s="11" t="s">
        <v>2</v>
      </c>
      <c r="E36" s="13" t="s">
        <v>37</v>
      </c>
      <c r="F36" s="14">
        <f>F26</f>
        <v>434</v>
      </c>
      <c r="G36" s="15">
        <f>F36/$F$37</f>
        <v>0.59452054794520548</v>
      </c>
      <c r="J36" s="35"/>
      <c r="K36" s="35"/>
      <c r="L36" s="35"/>
      <c r="M36" s="35"/>
      <c r="N36" s="35"/>
      <c r="O36" s="35"/>
      <c r="P36" s="35"/>
      <c r="Q36" s="35"/>
      <c r="R36" s="35"/>
      <c r="S36" s="35"/>
      <c r="T36" s="35"/>
      <c r="U36" s="35"/>
      <c r="V36" s="35"/>
      <c r="W36" s="35"/>
    </row>
    <row r="37" spans="1:23" ht="15.75" thickBot="1" x14ac:dyDescent="0.3">
      <c r="A37" s="37" t="s">
        <v>3</v>
      </c>
      <c r="B37" s="6">
        <v>9831</v>
      </c>
      <c r="C37" s="5">
        <v>0.84</v>
      </c>
      <c r="E37" s="33" t="s">
        <v>5</v>
      </c>
      <c r="F37" s="3">
        <f>SUM(F35:F36)</f>
        <v>730</v>
      </c>
      <c r="G37" s="2"/>
      <c r="J37" s="35"/>
      <c r="K37" s="35"/>
      <c r="L37" s="35"/>
      <c r="M37" s="35"/>
      <c r="N37" s="35"/>
      <c r="O37" s="35"/>
      <c r="P37" s="35"/>
      <c r="Q37" s="35"/>
      <c r="R37" s="35"/>
      <c r="S37" s="35"/>
      <c r="T37" s="35"/>
      <c r="U37" s="35"/>
      <c r="V37" s="35"/>
      <c r="W37" s="35"/>
    </row>
    <row r="38" spans="1:23" ht="15.75" thickBot="1" x14ac:dyDescent="0.3">
      <c r="A38" s="13" t="s">
        <v>4</v>
      </c>
      <c r="B38" s="14">
        <v>1868</v>
      </c>
      <c r="C38" s="15">
        <v>0.16</v>
      </c>
      <c r="J38" s="35"/>
      <c r="K38" s="35"/>
      <c r="L38" s="35"/>
      <c r="M38" s="35"/>
      <c r="N38" s="35"/>
      <c r="O38" s="35"/>
      <c r="P38" s="35"/>
      <c r="Q38" s="35"/>
      <c r="R38" s="35"/>
      <c r="S38" s="35"/>
      <c r="T38" s="35"/>
      <c r="U38" s="35"/>
      <c r="V38" s="35"/>
      <c r="W38" s="35"/>
    </row>
    <row r="39" spans="1:23" ht="18" thickBot="1" x14ac:dyDescent="0.35">
      <c r="A39" s="38" t="s">
        <v>5</v>
      </c>
      <c r="B39" s="3">
        <v>11699</v>
      </c>
      <c r="C39" s="42"/>
      <c r="E39" s="127" t="s">
        <v>60</v>
      </c>
      <c r="F39" s="128"/>
      <c r="G39" s="129"/>
      <c r="J39" s="35"/>
      <c r="K39" s="35"/>
      <c r="L39" s="35"/>
      <c r="M39" s="35"/>
      <c r="N39" s="35"/>
      <c r="O39" s="35"/>
      <c r="P39" s="35"/>
      <c r="Q39" s="35"/>
      <c r="R39" s="35"/>
      <c r="S39" s="35"/>
      <c r="T39" s="35"/>
      <c r="U39" s="35"/>
      <c r="V39" s="35"/>
      <c r="W39" s="35"/>
    </row>
    <row r="40" spans="1:23" ht="15.75" thickBot="1" x14ac:dyDescent="0.3">
      <c r="A40" s="35"/>
      <c r="B40" s="35"/>
      <c r="C40" s="35"/>
      <c r="E40" s="12" t="s">
        <v>12</v>
      </c>
      <c r="F40" s="4" t="s">
        <v>1</v>
      </c>
      <c r="G40" s="11" t="s">
        <v>2</v>
      </c>
      <c r="J40" s="35"/>
      <c r="K40" s="35"/>
      <c r="L40" s="35"/>
      <c r="M40" s="35"/>
      <c r="N40" s="35"/>
      <c r="O40" s="35"/>
      <c r="P40" s="35"/>
      <c r="Q40" s="35"/>
      <c r="R40" s="35"/>
      <c r="S40" s="35"/>
      <c r="T40" s="35"/>
      <c r="U40" s="35"/>
      <c r="V40" s="35"/>
      <c r="W40" s="35"/>
    </row>
    <row r="41" spans="1:23" ht="18" thickBot="1" x14ac:dyDescent="0.35">
      <c r="A41" s="131" t="s">
        <v>121</v>
      </c>
      <c r="B41" s="132"/>
      <c r="C41" s="133"/>
      <c r="E41" s="32" t="s">
        <v>18</v>
      </c>
      <c r="F41" s="6">
        <v>563</v>
      </c>
      <c r="G41" s="5">
        <f t="shared" ref="G41:G51" si="4">F41/$F$52</f>
        <v>0.31104972375690609</v>
      </c>
      <c r="J41" s="35"/>
      <c r="K41" s="35"/>
      <c r="L41" s="35"/>
      <c r="M41" s="35"/>
      <c r="N41" s="35"/>
      <c r="O41" s="35"/>
      <c r="P41" s="35"/>
      <c r="Q41" s="35"/>
      <c r="R41" s="35"/>
      <c r="S41" s="35"/>
      <c r="T41" s="35"/>
      <c r="U41" s="35"/>
      <c r="V41" s="35"/>
      <c r="W41" s="35"/>
    </row>
    <row r="42" spans="1:23" x14ac:dyDescent="0.25">
      <c r="A42" s="12" t="s">
        <v>0</v>
      </c>
      <c r="B42" s="4" t="s">
        <v>1</v>
      </c>
      <c r="C42" s="11" t="s">
        <v>2</v>
      </c>
      <c r="E42" s="32" t="s">
        <v>24</v>
      </c>
      <c r="F42" s="6">
        <v>260</v>
      </c>
      <c r="G42" s="5">
        <f t="shared" si="4"/>
        <v>0.143646408839779</v>
      </c>
      <c r="J42" s="35"/>
      <c r="K42" s="35"/>
      <c r="L42" s="35"/>
      <c r="M42" s="35"/>
      <c r="N42" s="35"/>
      <c r="O42" s="35"/>
      <c r="P42" s="35"/>
      <c r="Q42" s="35"/>
      <c r="R42" s="35"/>
      <c r="S42" s="35"/>
      <c r="T42" s="35"/>
      <c r="U42" s="35"/>
      <c r="V42" s="35"/>
      <c r="W42" s="35"/>
    </row>
    <row r="43" spans="1:23" x14ac:dyDescent="0.25">
      <c r="A43" s="37" t="s">
        <v>3</v>
      </c>
      <c r="B43" s="6">
        <v>6576</v>
      </c>
      <c r="C43" s="5">
        <v>0.81</v>
      </c>
      <c r="E43" s="32" t="s">
        <v>15</v>
      </c>
      <c r="F43" s="6">
        <v>244</v>
      </c>
      <c r="G43" s="5">
        <f t="shared" si="4"/>
        <v>0.13480662983425415</v>
      </c>
      <c r="J43" s="35"/>
      <c r="K43" s="35"/>
      <c r="L43" s="35"/>
      <c r="M43" s="35"/>
      <c r="N43" s="35"/>
      <c r="O43" s="35"/>
      <c r="P43" s="35"/>
      <c r="Q43" s="35"/>
      <c r="R43" s="35"/>
      <c r="S43" s="35"/>
      <c r="T43" s="35"/>
      <c r="U43" s="35"/>
      <c r="V43" s="35"/>
      <c r="W43" s="35"/>
    </row>
    <row r="44" spans="1:23" x14ac:dyDescent="0.25">
      <c r="A44" s="13" t="s">
        <v>4</v>
      </c>
      <c r="B44" s="14">
        <v>1540</v>
      </c>
      <c r="C44" s="15">
        <v>0.19</v>
      </c>
      <c r="E44" s="32" t="s">
        <v>30</v>
      </c>
      <c r="F44" s="6">
        <v>139</v>
      </c>
      <c r="G44" s="5">
        <f t="shared" si="4"/>
        <v>7.6795580110497239E-2</v>
      </c>
      <c r="J44" s="35"/>
      <c r="K44" s="35"/>
      <c r="L44" s="35"/>
      <c r="M44" s="35"/>
      <c r="N44" s="35"/>
      <c r="O44" s="35"/>
      <c r="P44" s="35"/>
      <c r="Q44" s="35"/>
      <c r="R44" s="35"/>
      <c r="S44" s="35"/>
      <c r="T44" s="35"/>
      <c r="U44" s="35"/>
      <c r="V44" s="35"/>
      <c r="W44" s="35"/>
    </row>
    <row r="45" spans="1:23" ht="15.75" thickBot="1" x14ac:dyDescent="0.3">
      <c r="A45" s="38" t="s">
        <v>5</v>
      </c>
      <c r="B45" s="3">
        <v>8116</v>
      </c>
      <c r="C45" s="2"/>
      <c r="E45" s="32" t="s">
        <v>22</v>
      </c>
      <c r="F45" s="6">
        <v>136</v>
      </c>
      <c r="G45" s="5">
        <f t="shared" si="4"/>
        <v>7.5138121546961326E-2</v>
      </c>
      <c r="J45" s="35"/>
      <c r="K45" s="35"/>
      <c r="L45" s="35"/>
      <c r="M45" s="35"/>
      <c r="N45" s="35"/>
      <c r="O45" s="35"/>
      <c r="P45" s="35"/>
      <c r="Q45" s="35"/>
      <c r="R45" s="35"/>
      <c r="S45" s="35"/>
      <c r="T45" s="35"/>
      <c r="U45" s="35"/>
      <c r="V45" s="35"/>
      <c r="W45" s="35"/>
    </row>
    <row r="46" spans="1:23" ht="15.75" thickBot="1" x14ac:dyDescent="0.3">
      <c r="E46" s="32" t="s">
        <v>27</v>
      </c>
      <c r="F46" s="6">
        <v>114</v>
      </c>
      <c r="G46" s="5">
        <f t="shared" si="4"/>
        <v>6.2983425414364635E-2</v>
      </c>
      <c r="J46" s="35"/>
      <c r="K46" s="35"/>
      <c r="L46" s="35"/>
      <c r="M46" s="35"/>
      <c r="N46" s="35"/>
      <c r="O46" s="35"/>
      <c r="P46" s="35"/>
      <c r="Q46" s="35"/>
      <c r="R46" s="35"/>
      <c r="S46" s="35"/>
      <c r="T46" s="35"/>
      <c r="U46" s="35"/>
      <c r="V46" s="35"/>
      <c r="W46" s="35"/>
    </row>
    <row r="47" spans="1:23" ht="18" thickBot="1" x14ac:dyDescent="0.35">
      <c r="A47" s="127" t="s">
        <v>41</v>
      </c>
      <c r="B47" s="128"/>
      <c r="C47" s="129"/>
      <c r="E47" s="32" t="s">
        <v>20</v>
      </c>
      <c r="F47" s="6">
        <v>68</v>
      </c>
      <c r="G47" s="5">
        <f t="shared" si="4"/>
        <v>3.7569060773480663E-2</v>
      </c>
      <c r="J47" s="35"/>
      <c r="K47" s="35"/>
      <c r="L47" s="35"/>
      <c r="M47" s="35"/>
      <c r="N47" s="35"/>
      <c r="O47" s="35"/>
      <c r="P47" s="35"/>
      <c r="Q47" s="35"/>
      <c r="R47" s="35"/>
      <c r="S47" s="35"/>
      <c r="T47" s="35"/>
      <c r="U47" s="35"/>
      <c r="V47" s="35"/>
      <c r="W47" s="35"/>
    </row>
    <row r="48" spans="1:23" x14ac:dyDescent="0.25">
      <c r="A48" s="12" t="s">
        <v>6</v>
      </c>
      <c r="B48" s="4" t="s">
        <v>7</v>
      </c>
      <c r="C48" s="11" t="s">
        <v>2</v>
      </c>
      <c r="E48" s="32" t="s">
        <v>13</v>
      </c>
      <c r="F48" s="6">
        <v>65</v>
      </c>
      <c r="G48" s="5">
        <f t="shared" si="4"/>
        <v>3.591160220994475E-2</v>
      </c>
      <c r="J48" s="35"/>
      <c r="K48" s="35"/>
      <c r="L48" s="35"/>
      <c r="M48" s="35"/>
      <c r="N48" s="35"/>
      <c r="O48" s="35"/>
      <c r="P48" s="35"/>
      <c r="Q48" s="35"/>
      <c r="R48" s="35"/>
      <c r="S48" s="35"/>
      <c r="T48" s="35"/>
      <c r="U48" s="35"/>
      <c r="V48" s="35"/>
      <c r="W48" s="35"/>
    </row>
    <row r="49" spans="1:23" x14ac:dyDescent="0.25">
      <c r="A49" s="32" t="s">
        <v>36</v>
      </c>
      <c r="B49" s="6">
        <f>B26</f>
        <v>1868</v>
      </c>
      <c r="C49" s="5">
        <f>B49/$B$51</f>
        <v>0.5481220657276995</v>
      </c>
      <c r="E49" s="32" t="s">
        <v>17</v>
      </c>
      <c r="F49" s="6">
        <v>63</v>
      </c>
      <c r="G49" s="5">
        <f t="shared" si="4"/>
        <v>3.4806629834254144E-2</v>
      </c>
      <c r="J49" s="35"/>
      <c r="K49" s="35"/>
      <c r="L49" s="35"/>
      <c r="M49" s="35"/>
      <c r="N49" s="35"/>
      <c r="O49" s="35"/>
      <c r="P49" s="35"/>
      <c r="Q49" s="35"/>
      <c r="R49" s="35"/>
      <c r="S49" s="35"/>
      <c r="T49" s="35"/>
      <c r="U49" s="35"/>
      <c r="V49" s="35"/>
      <c r="W49" s="35"/>
    </row>
    <row r="50" spans="1:23" x14ac:dyDescent="0.25">
      <c r="A50" s="13" t="s">
        <v>37</v>
      </c>
      <c r="B50" s="14">
        <f>B27</f>
        <v>1540</v>
      </c>
      <c r="C50" s="15">
        <f>B50/$B$51</f>
        <v>0.4518779342723005</v>
      </c>
      <c r="E50" s="32" t="s">
        <v>64</v>
      </c>
      <c r="F50" s="6">
        <v>45</v>
      </c>
      <c r="G50" s="5">
        <f t="shared" si="4"/>
        <v>2.4861878453038673E-2</v>
      </c>
      <c r="J50" s="35"/>
      <c r="K50" s="35"/>
      <c r="L50" s="35"/>
      <c r="M50" s="35"/>
      <c r="N50" s="35"/>
      <c r="O50" s="35"/>
      <c r="P50" s="35"/>
      <c r="Q50" s="35"/>
      <c r="R50" s="35"/>
      <c r="S50" s="35"/>
      <c r="T50" s="35"/>
      <c r="U50" s="35"/>
      <c r="V50" s="35"/>
      <c r="W50" s="35"/>
    </row>
    <row r="51" spans="1:23" ht="15.75" thickBot="1" x14ac:dyDescent="0.3">
      <c r="A51" s="33" t="s">
        <v>5</v>
      </c>
      <c r="B51" s="3">
        <f>SUM(B49:B50)</f>
        <v>3408</v>
      </c>
      <c r="C51" s="2"/>
      <c r="E51" s="13" t="s">
        <v>33</v>
      </c>
      <c r="F51" s="14">
        <v>113</v>
      </c>
      <c r="G51" s="15">
        <f t="shared" si="4"/>
        <v>6.2430939226519336E-2</v>
      </c>
      <c r="J51" s="35"/>
      <c r="K51" s="35"/>
      <c r="L51" s="35"/>
      <c r="M51" s="35"/>
      <c r="N51" s="35"/>
      <c r="O51" s="35"/>
      <c r="P51" s="35"/>
      <c r="Q51" s="35"/>
      <c r="R51" s="35"/>
      <c r="S51" s="35"/>
      <c r="T51" s="35"/>
      <c r="U51" s="35"/>
      <c r="V51" s="35"/>
      <c r="W51" s="35"/>
    </row>
    <row r="52" spans="1:23" ht="15.75" thickBot="1" x14ac:dyDescent="0.3">
      <c r="E52" s="33" t="s">
        <v>5</v>
      </c>
      <c r="F52" s="3">
        <f>SUM(F41:F51)</f>
        <v>1810</v>
      </c>
      <c r="G52" s="2"/>
      <c r="I52" s="35"/>
      <c r="J52" s="35"/>
      <c r="K52" s="35"/>
      <c r="L52" s="35"/>
      <c r="M52" s="35"/>
      <c r="N52" s="35"/>
      <c r="O52" s="35"/>
      <c r="P52" s="35"/>
      <c r="Q52" s="35"/>
      <c r="R52" s="35"/>
      <c r="S52" s="35"/>
      <c r="T52" s="35"/>
      <c r="U52" s="35"/>
      <c r="V52" s="35"/>
      <c r="W52" s="35"/>
    </row>
    <row r="53" spans="1:23" ht="18" thickBot="1" x14ac:dyDescent="0.35">
      <c r="A53" s="73" t="s">
        <v>44</v>
      </c>
      <c r="B53" s="74"/>
      <c r="C53" s="75"/>
      <c r="E53" s="50" t="s">
        <v>112</v>
      </c>
      <c r="F53" s="35"/>
      <c r="G53" s="35"/>
      <c r="H53" s="35"/>
      <c r="J53" s="35"/>
      <c r="K53" s="35"/>
      <c r="L53" s="35"/>
      <c r="M53" s="35"/>
      <c r="N53" s="35"/>
      <c r="O53" s="35"/>
      <c r="P53" s="35"/>
      <c r="Q53" s="35"/>
      <c r="R53" s="35"/>
      <c r="S53" s="35"/>
      <c r="T53" s="35"/>
      <c r="U53" s="35"/>
      <c r="V53" s="35"/>
      <c r="W53" s="35"/>
    </row>
    <row r="54" spans="1:23" s="31" customFormat="1" ht="15.75" thickBot="1" x14ac:dyDescent="0.3">
      <c r="A54" s="12" t="s">
        <v>45</v>
      </c>
      <c r="B54" s="4" t="s">
        <v>7</v>
      </c>
      <c r="C54" s="11" t="s">
        <v>2</v>
      </c>
      <c r="E54" s="30"/>
      <c r="F54" s="30"/>
      <c r="G54" s="30"/>
      <c r="H54" s="30"/>
      <c r="I54" s="30"/>
      <c r="J54" s="35"/>
      <c r="K54" s="35"/>
      <c r="L54" s="35"/>
      <c r="M54" s="35"/>
      <c r="N54" s="35"/>
      <c r="O54" s="35"/>
      <c r="P54" s="35"/>
      <c r="Q54" s="35"/>
      <c r="R54" s="35"/>
      <c r="S54" s="35"/>
      <c r="T54" s="35"/>
      <c r="U54" s="35"/>
      <c r="V54" s="35"/>
      <c r="W54" s="35"/>
    </row>
    <row r="55" spans="1:23" ht="18" thickBot="1" x14ac:dyDescent="0.35">
      <c r="A55" s="37" t="s">
        <v>46</v>
      </c>
      <c r="B55" s="6">
        <v>1193</v>
      </c>
      <c r="C55" s="5">
        <f t="shared" ref="C55:C61" si="5">B55/$B$62</f>
        <v>0.10049700951899587</v>
      </c>
      <c r="E55" s="127" t="s">
        <v>61</v>
      </c>
      <c r="F55" s="128"/>
      <c r="G55" s="129"/>
      <c r="J55" s="35"/>
      <c r="K55" s="35"/>
      <c r="L55" s="35"/>
      <c r="M55" s="35"/>
      <c r="N55" s="35"/>
      <c r="O55" s="35"/>
      <c r="P55" s="35"/>
      <c r="Q55" s="35"/>
      <c r="R55" s="35"/>
      <c r="S55" s="35"/>
      <c r="T55" s="35"/>
      <c r="U55" s="35"/>
      <c r="V55" s="35"/>
      <c r="W55" s="35"/>
    </row>
    <row r="56" spans="1:23" ht="33" customHeight="1" x14ac:dyDescent="0.25">
      <c r="A56" s="37" t="s">
        <v>47</v>
      </c>
      <c r="B56" s="6">
        <v>595</v>
      </c>
      <c r="C56" s="5">
        <f t="shared" si="5"/>
        <v>5.0122146407210848E-2</v>
      </c>
      <c r="E56" s="12" t="s">
        <v>12</v>
      </c>
      <c r="F56" s="4" t="s">
        <v>1</v>
      </c>
      <c r="G56" s="11" t="s">
        <v>2</v>
      </c>
      <c r="J56" s="35"/>
      <c r="K56" s="35"/>
      <c r="L56" s="35"/>
      <c r="M56" s="35"/>
      <c r="N56" s="35"/>
      <c r="O56" s="35"/>
      <c r="P56" s="35"/>
      <c r="Q56" s="35"/>
      <c r="R56" s="35"/>
      <c r="S56" s="35"/>
      <c r="T56" s="35"/>
      <c r="U56" s="35"/>
      <c r="V56" s="35"/>
      <c r="W56" s="35"/>
    </row>
    <row r="57" spans="1:23" x14ac:dyDescent="0.25">
      <c r="A57" s="37" t="s">
        <v>48</v>
      </c>
      <c r="B57" s="6">
        <v>1387</v>
      </c>
      <c r="C57" s="5">
        <f t="shared" si="5"/>
        <v>0.11683935641479234</v>
      </c>
      <c r="E57" s="32" t="s">
        <v>18</v>
      </c>
      <c r="F57" s="6">
        <v>239</v>
      </c>
      <c r="G57" s="5">
        <f t="shared" ref="G57:G63" si="6">F57/$F$64</f>
        <v>0.32739726027397259</v>
      </c>
      <c r="J57" s="35"/>
      <c r="K57" s="35"/>
      <c r="L57" s="35"/>
      <c r="M57" s="35"/>
      <c r="N57" s="35"/>
      <c r="O57" s="35"/>
      <c r="P57" s="35"/>
      <c r="Q57" s="35"/>
      <c r="R57" s="35"/>
      <c r="S57" s="35"/>
      <c r="T57" s="35"/>
      <c r="U57" s="35"/>
      <c r="V57" s="35"/>
      <c r="W57" s="35"/>
    </row>
    <row r="58" spans="1:23" x14ac:dyDescent="0.25">
      <c r="A58" s="37" t="s">
        <v>49</v>
      </c>
      <c r="B58" s="6">
        <v>2127</v>
      </c>
      <c r="C58" s="5">
        <f t="shared" si="5"/>
        <v>0.1791761435430882</v>
      </c>
      <c r="E58" s="32" t="s">
        <v>24</v>
      </c>
      <c r="F58" s="6">
        <v>188</v>
      </c>
      <c r="G58" s="5">
        <f t="shared" si="6"/>
        <v>0.25753424657534246</v>
      </c>
      <c r="J58" s="35"/>
      <c r="K58" s="35"/>
      <c r="L58" s="35"/>
      <c r="M58" s="35"/>
      <c r="N58" s="35"/>
      <c r="O58" s="35"/>
      <c r="P58" s="35"/>
      <c r="Q58" s="35"/>
      <c r="R58" s="35"/>
      <c r="S58" s="35"/>
      <c r="T58" s="35"/>
      <c r="U58" s="35"/>
      <c r="V58" s="35"/>
      <c r="W58" s="35"/>
    </row>
    <row r="59" spans="1:23" x14ac:dyDescent="0.25">
      <c r="A59" s="37" t="s">
        <v>50</v>
      </c>
      <c r="B59" s="6">
        <v>1884</v>
      </c>
      <c r="C59" s="5">
        <f t="shared" si="5"/>
        <v>0.15870609047258025</v>
      </c>
      <c r="E59" s="32" t="s">
        <v>15</v>
      </c>
      <c r="F59" s="6">
        <v>121</v>
      </c>
      <c r="G59" s="5">
        <f t="shared" si="6"/>
        <v>0.16575342465753426</v>
      </c>
      <c r="J59" s="35"/>
      <c r="K59" s="35"/>
      <c r="L59" s="35"/>
      <c r="M59" s="35"/>
      <c r="N59" s="35"/>
      <c r="O59" s="35"/>
      <c r="P59" s="35"/>
      <c r="Q59" s="35"/>
      <c r="R59" s="35"/>
      <c r="S59" s="35"/>
      <c r="T59" s="35"/>
      <c r="U59" s="35"/>
      <c r="V59" s="35"/>
      <c r="W59" s="35"/>
    </row>
    <row r="60" spans="1:23" x14ac:dyDescent="0.25">
      <c r="A60" s="37" t="s">
        <v>51</v>
      </c>
      <c r="B60" s="6">
        <v>1794</v>
      </c>
      <c r="C60" s="5">
        <f t="shared" si="5"/>
        <v>0.15112458933535508</v>
      </c>
      <c r="E60" s="32" t="s">
        <v>27</v>
      </c>
      <c r="F60" s="6">
        <v>103</v>
      </c>
      <c r="G60" s="5">
        <f t="shared" si="6"/>
        <v>0.14109589041095891</v>
      </c>
      <c r="J60" s="35"/>
      <c r="K60" s="35"/>
      <c r="L60" s="35"/>
      <c r="M60" s="35"/>
      <c r="N60" s="35"/>
      <c r="O60" s="35"/>
      <c r="P60" s="35"/>
      <c r="Q60" s="35"/>
      <c r="R60" s="35"/>
      <c r="S60" s="35"/>
      <c r="T60" s="35"/>
      <c r="U60" s="35"/>
      <c r="V60" s="35"/>
      <c r="W60" s="35"/>
    </row>
    <row r="61" spans="1:23" x14ac:dyDescent="0.25">
      <c r="A61" s="13" t="s">
        <v>52</v>
      </c>
      <c r="B61" s="14">
        <v>2891</v>
      </c>
      <c r="C61" s="15">
        <f t="shared" si="5"/>
        <v>0.24353466430797743</v>
      </c>
      <c r="E61" s="32" t="s">
        <v>30</v>
      </c>
      <c r="F61" s="6">
        <v>60</v>
      </c>
      <c r="G61" s="5">
        <f t="shared" si="6"/>
        <v>8.2191780821917804E-2</v>
      </c>
      <c r="J61" s="35"/>
      <c r="K61" s="35"/>
      <c r="L61" s="35"/>
      <c r="M61" s="35"/>
      <c r="N61" s="35"/>
      <c r="O61" s="35"/>
      <c r="P61" s="35"/>
      <c r="Q61" s="35"/>
      <c r="R61" s="35"/>
      <c r="S61" s="35"/>
      <c r="T61" s="35"/>
      <c r="U61" s="35"/>
      <c r="V61" s="35"/>
      <c r="W61" s="35"/>
    </row>
    <row r="62" spans="1:23" ht="15.75" thickBot="1" x14ac:dyDescent="0.3">
      <c r="A62" s="38" t="s">
        <v>5</v>
      </c>
      <c r="B62" s="3">
        <f>SUM(B55:B61)</f>
        <v>11871</v>
      </c>
      <c r="C62" s="2"/>
      <c r="E62" s="32" t="s">
        <v>67</v>
      </c>
      <c r="F62" s="6">
        <v>13</v>
      </c>
      <c r="G62" s="5">
        <f t="shared" si="6"/>
        <v>1.7808219178082191E-2</v>
      </c>
      <c r="J62" s="35"/>
      <c r="K62" s="35"/>
      <c r="L62" s="35"/>
      <c r="M62" s="35"/>
      <c r="N62" s="35"/>
      <c r="O62" s="35"/>
      <c r="P62" s="35"/>
      <c r="Q62" s="35"/>
      <c r="R62" s="35"/>
      <c r="S62" s="35"/>
      <c r="T62" s="35"/>
      <c r="U62" s="35"/>
      <c r="V62" s="35"/>
      <c r="W62" s="35"/>
    </row>
    <row r="63" spans="1:23" ht="15.75" thickBot="1" x14ac:dyDescent="0.3">
      <c r="A63" s="35"/>
      <c r="B63" s="35"/>
      <c r="C63" s="35"/>
      <c r="E63" s="13" t="s">
        <v>13</v>
      </c>
      <c r="F63" s="14">
        <v>6</v>
      </c>
      <c r="G63" s="15">
        <f t="shared" si="6"/>
        <v>8.21917808219178E-3</v>
      </c>
      <c r="J63" s="35"/>
      <c r="K63" s="35"/>
      <c r="L63" s="35"/>
      <c r="M63" s="35"/>
      <c r="N63" s="35"/>
      <c r="O63" s="35"/>
      <c r="P63" s="35"/>
      <c r="Q63" s="35"/>
      <c r="R63" s="35"/>
      <c r="S63" s="35"/>
      <c r="T63" s="35"/>
      <c r="U63" s="35"/>
      <c r="V63" s="35"/>
      <c r="W63" s="35"/>
    </row>
    <row r="64" spans="1:23" ht="52.5" thickBot="1" x14ac:dyDescent="0.35">
      <c r="A64" s="70" t="s">
        <v>53</v>
      </c>
      <c r="B64" s="71"/>
      <c r="C64" s="72"/>
      <c r="E64" s="33" t="s">
        <v>5</v>
      </c>
      <c r="F64" s="3">
        <f>SUM(F57:F63)</f>
        <v>730</v>
      </c>
      <c r="G64" s="2"/>
      <c r="J64" s="35"/>
      <c r="K64" s="35"/>
      <c r="L64" s="35"/>
      <c r="M64" s="35"/>
      <c r="N64" s="35"/>
      <c r="O64" s="35"/>
      <c r="P64" s="35"/>
      <c r="Q64" s="35"/>
      <c r="R64" s="35"/>
      <c r="S64" s="35"/>
      <c r="T64" s="35"/>
      <c r="U64" s="35"/>
      <c r="V64" s="35"/>
      <c r="W64" s="35"/>
    </row>
    <row r="65" spans="1:23" x14ac:dyDescent="0.25">
      <c r="A65" s="12" t="s">
        <v>45</v>
      </c>
      <c r="B65" s="4" t="s">
        <v>7</v>
      </c>
      <c r="C65" s="11" t="s">
        <v>2</v>
      </c>
      <c r="I65" s="35"/>
      <c r="J65" s="35"/>
      <c r="K65" s="35"/>
      <c r="L65" s="35"/>
      <c r="M65" s="35"/>
      <c r="N65" s="35"/>
      <c r="O65" s="35"/>
      <c r="P65" s="35"/>
      <c r="Q65" s="35"/>
      <c r="R65" s="35"/>
      <c r="S65" s="35"/>
      <c r="T65" s="35"/>
      <c r="U65" s="35"/>
      <c r="V65" s="35"/>
      <c r="W65" s="35"/>
    </row>
    <row r="66" spans="1:23" x14ac:dyDescent="0.25">
      <c r="A66" s="32" t="s">
        <v>46</v>
      </c>
      <c r="B66" s="6">
        <v>196</v>
      </c>
      <c r="C66" s="5">
        <f t="shared" ref="C66:C72" si="7">B66/$B$73</f>
        <v>5.7511737089201875E-2</v>
      </c>
      <c r="E66" s="35" t="s">
        <v>113</v>
      </c>
      <c r="F66" s="35"/>
      <c r="G66" s="35"/>
      <c r="H66" s="35"/>
      <c r="I66" s="35"/>
      <c r="J66" s="35"/>
      <c r="K66" s="35"/>
      <c r="L66" s="35"/>
      <c r="M66" s="35"/>
      <c r="N66" s="35"/>
      <c r="O66" s="35"/>
      <c r="P66" s="35"/>
      <c r="Q66" s="35"/>
      <c r="R66" s="35"/>
      <c r="S66" s="35"/>
      <c r="T66" s="35"/>
      <c r="U66" s="35"/>
      <c r="V66" s="35"/>
      <c r="W66" s="35"/>
    </row>
    <row r="67" spans="1:23" x14ac:dyDescent="0.25">
      <c r="A67" s="32" t="s">
        <v>47</v>
      </c>
      <c r="B67" s="6">
        <v>203</v>
      </c>
      <c r="C67" s="5">
        <f t="shared" si="7"/>
        <v>5.9565727699530516E-2</v>
      </c>
      <c r="F67" s="35"/>
      <c r="G67" s="35"/>
      <c r="H67" s="35"/>
      <c r="I67" s="35"/>
      <c r="J67" s="35"/>
      <c r="K67" s="35"/>
      <c r="L67" s="35"/>
      <c r="M67" s="35"/>
      <c r="N67" s="35"/>
      <c r="O67" s="35"/>
      <c r="P67" s="35"/>
      <c r="Q67" s="35"/>
      <c r="R67" s="35"/>
      <c r="S67" s="35"/>
      <c r="T67" s="35"/>
      <c r="U67" s="35"/>
      <c r="V67" s="35"/>
      <c r="W67" s="35"/>
    </row>
    <row r="68" spans="1:23" x14ac:dyDescent="0.25">
      <c r="A68" s="32" t="s">
        <v>48</v>
      </c>
      <c r="B68" s="6">
        <v>422</v>
      </c>
      <c r="C68" s="5">
        <f t="shared" si="7"/>
        <v>0.1238262910798122</v>
      </c>
      <c r="F68" s="35"/>
      <c r="G68" s="35"/>
      <c r="H68" s="35"/>
      <c r="I68" s="35"/>
      <c r="J68" s="35"/>
      <c r="K68" s="35"/>
      <c r="L68" s="35"/>
      <c r="M68" s="35"/>
      <c r="N68" s="35"/>
      <c r="O68" s="35"/>
      <c r="P68" s="35"/>
      <c r="Q68" s="35"/>
      <c r="R68" s="35"/>
      <c r="S68" s="35"/>
      <c r="T68" s="35"/>
      <c r="U68" s="35"/>
      <c r="V68" s="35"/>
      <c r="W68" s="35"/>
    </row>
    <row r="69" spans="1:23" x14ac:dyDescent="0.25">
      <c r="A69" s="32" t="s">
        <v>49</v>
      </c>
      <c r="B69" s="6">
        <v>623</v>
      </c>
      <c r="C69" s="5">
        <f t="shared" si="7"/>
        <v>0.18280516431924881</v>
      </c>
      <c r="F69" s="35"/>
      <c r="G69" s="35"/>
      <c r="H69" s="35"/>
      <c r="I69" s="35"/>
      <c r="J69" s="35"/>
      <c r="K69" s="35"/>
      <c r="L69" s="35"/>
      <c r="M69" s="35"/>
      <c r="N69" s="35"/>
      <c r="O69" s="35"/>
      <c r="P69" s="35"/>
      <c r="Q69" s="35"/>
      <c r="R69" s="35"/>
      <c r="S69" s="35"/>
      <c r="T69" s="35"/>
      <c r="U69" s="35"/>
      <c r="V69" s="35"/>
      <c r="W69" s="35"/>
    </row>
    <row r="70" spans="1:23" x14ac:dyDescent="0.25">
      <c r="A70" s="32" t="s">
        <v>50</v>
      </c>
      <c r="B70" s="6">
        <v>447</v>
      </c>
      <c r="C70" s="5">
        <f t="shared" si="7"/>
        <v>0.13116197183098591</v>
      </c>
      <c r="H70" s="35"/>
      <c r="I70" s="35"/>
      <c r="J70" s="35"/>
      <c r="K70" s="35"/>
      <c r="L70" s="35"/>
      <c r="M70" s="35"/>
      <c r="N70" s="35"/>
      <c r="O70" s="35"/>
      <c r="P70" s="35"/>
      <c r="Q70" s="35"/>
      <c r="R70" s="35"/>
      <c r="S70" s="35"/>
      <c r="T70" s="35"/>
      <c r="U70" s="35"/>
      <c r="V70" s="35"/>
      <c r="W70" s="35"/>
    </row>
    <row r="71" spans="1:23" x14ac:dyDescent="0.25">
      <c r="A71" s="32" t="s">
        <v>51</v>
      </c>
      <c r="B71" s="6">
        <v>205</v>
      </c>
      <c r="C71" s="5">
        <f t="shared" si="7"/>
        <v>6.0152582159624414E-2</v>
      </c>
    </row>
    <row r="72" spans="1:23" ht="17.100000000000001" customHeight="1" x14ac:dyDescent="0.25">
      <c r="A72" s="13" t="s">
        <v>52</v>
      </c>
      <c r="B72" s="14">
        <v>1312</v>
      </c>
      <c r="C72" s="15">
        <f t="shared" si="7"/>
        <v>0.38497652582159625</v>
      </c>
    </row>
    <row r="73" spans="1:23" ht="15.75" thickBot="1" x14ac:dyDescent="0.3">
      <c r="A73" s="33" t="s">
        <v>5</v>
      </c>
      <c r="B73" s="3">
        <f>SUM(B66:B72)</f>
        <v>3408</v>
      </c>
      <c r="C73" s="2"/>
    </row>
    <row r="75" spans="1:23" ht="15.75" thickBot="1" x14ac:dyDescent="0.3"/>
    <row r="76" spans="1:23" ht="18" thickBot="1" x14ac:dyDescent="0.35">
      <c r="A76" s="131" t="s">
        <v>11</v>
      </c>
      <c r="B76" s="132"/>
      <c r="C76" s="133"/>
    </row>
    <row r="77" spans="1:23" x14ac:dyDescent="0.25">
      <c r="A77" s="12" t="s">
        <v>12</v>
      </c>
      <c r="B77" s="4" t="s">
        <v>1</v>
      </c>
      <c r="C77" s="11" t="s">
        <v>2</v>
      </c>
    </row>
    <row r="78" spans="1:23" x14ac:dyDescent="0.25">
      <c r="A78" s="18" t="s">
        <v>18</v>
      </c>
      <c r="B78" s="6">
        <v>2294</v>
      </c>
      <c r="C78" s="5">
        <f t="shared" ref="C78:C88" si="8">B78/$B$89</f>
        <v>0.19324404009771712</v>
      </c>
    </row>
    <row r="79" spans="1:23" x14ac:dyDescent="0.25">
      <c r="A79" s="18" t="s">
        <v>15</v>
      </c>
      <c r="B79" s="6">
        <v>2272</v>
      </c>
      <c r="C79" s="5">
        <f t="shared" si="8"/>
        <v>0.19139078426417319</v>
      </c>
    </row>
    <row r="80" spans="1:23" x14ac:dyDescent="0.25">
      <c r="A80" s="18" t="s">
        <v>13</v>
      </c>
      <c r="B80" s="6">
        <v>1268</v>
      </c>
      <c r="C80" s="5">
        <f t="shared" si="8"/>
        <v>0.10681492713335018</v>
      </c>
    </row>
    <row r="81" spans="1:3" x14ac:dyDescent="0.25">
      <c r="A81" s="18" t="s">
        <v>24</v>
      </c>
      <c r="B81" s="6">
        <v>1168</v>
      </c>
      <c r="C81" s="5">
        <f t="shared" si="8"/>
        <v>9.8391036980877769E-2</v>
      </c>
    </row>
    <row r="82" spans="1:3" ht="33" customHeight="1" x14ac:dyDescent="0.25">
      <c r="A82" s="18" t="s">
        <v>22</v>
      </c>
      <c r="B82" s="6">
        <v>600</v>
      </c>
      <c r="C82" s="5">
        <f t="shared" si="8"/>
        <v>5.0543340914834471E-2</v>
      </c>
    </row>
    <row r="83" spans="1:3" x14ac:dyDescent="0.25">
      <c r="A83" s="18" t="s">
        <v>20</v>
      </c>
      <c r="B83" s="6">
        <v>432</v>
      </c>
      <c r="C83" s="5">
        <f t="shared" si="8"/>
        <v>3.6391205458680818E-2</v>
      </c>
    </row>
    <row r="84" spans="1:3" x14ac:dyDescent="0.25">
      <c r="A84" s="18" t="s">
        <v>30</v>
      </c>
      <c r="B84" s="6">
        <v>417</v>
      </c>
      <c r="C84" s="5">
        <f t="shared" si="8"/>
        <v>3.5127621935809955E-2</v>
      </c>
    </row>
    <row r="85" spans="1:3" x14ac:dyDescent="0.25">
      <c r="A85" s="18" t="s">
        <v>100</v>
      </c>
      <c r="B85" s="6">
        <v>409</v>
      </c>
      <c r="C85" s="5">
        <f t="shared" si="8"/>
        <v>3.4453710723612162E-2</v>
      </c>
    </row>
    <row r="86" spans="1:3" x14ac:dyDescent="0.25">
      <c r="A86" s="18" t="s">
        <v>17</v>
      </c>
      <c r="B86" s="6">
        <v>330</v>
      </c>
      <c r="C86" s="5">
        <f t="shared" si="8"/>
        <v>2.7798837503158959E-2</v>
      </c>
    </row>
    <row r="87" spans="1:3" x14ac:dyDescent="0.25">
      <c r="A87" s="18" t="s">
        <v>65</v>
      </c>
      <c r="B87" s="6">
        <v>328</v>
      </c>
      <c r="C87" s="5">
        <f t="shared" si="8"/>
        <v>2.7630359700109512E-2</v>
      </c>
    </row>
    <row r="88" spans="1:3" x14ac:dyDescent="0.25">
      <c r="A88" s="19" t="s">
        <v>33</v>
      </c>
      <c r="B88" s="14">
        <v>2353</v>
      </c>
      <c r="C88" s="15">
        <f t="shared" si="8"/>
        <v>0.19821413528767584</v>
      </c>
    </row>
    <row r="89" spans="1:3" ht="15.75" thickBot="1" x14ac:dyDescent="0.3">
      <c r="A89" s="33" t="s">
        <v>5</v>
      </c>
      <c r="B89" s="3">
        <f>SUM(B78:B88)</f>
        <v>11871</v>
      </c>
      <c r="C89" s="2"/>
    </row>
    <row r="90" spans="1:3" ht="15.75" thickBot="1" x14ac:dyDescent="0.3"/>
    <row r="91" spans="1:3" ht="18" thickBot="1" x14ac:dyDescent="0.35">
      <c r="A91" s="127" t="s">
        <v>42</v>
      </c>
      <c r="B91" s="128"/>
      <c r="C91" s="129"/>
    </row>
    <row r="92" spans="1:3" x14ac:dyDescent="0.25">
      <c r="A92" s="12" t="s">
        <v>12</v>
      </c>
      <c r="B92" s="4" t="s">
        <v>1</v>
      </c>
      <c r="C92" s="11" t="s">
        <v>2</v>
      </c>
    </row>
    <row r="93" spans="1:3" x14ac:dyDescent="0.25">
      <c r="A93" s="32" t="s">
        <v>18</v>
      </c>
      <c r="B93" s="6">
        <v>809</v>
      </c>
      <c r="C93" s="5">
        <f t="shared" ref="C93:C103" si="9">B93/$B$104</f>
        <v>0.23738262910798122</v>
      </c>
    </row>
    <row r="94" spans="1:3" x14ac:dyDescent="0.25">
      <c r="A94" s="32" t="s">
        <v>24</v>
      </c>
      <c r="B94" s="6">
        <v>639</v>
      </c>
      <c r="C94" s="5">
        <f t="shared" si="9"/>
        <v>0.1875</v>
      </c>
    </row>
    <row r="95" spans="1:3" x14ac:dyDescent="0.25">
      <c r="A95" s="32" t="s">
        <v>15</v>
      </c>
      <c r="B95" s="6">
        <v>523</v>
      </c>
      <c r="C95" s="5">
        <f t="shared" si="9"/>
        <v>0.153462441314554</v>
      </c>
    </row>
    <row r="96" spans="1:3" x14ac:dyDescent="0.25">
      <c r="A96" s="32" t="s">
        <v>13</v>
      </c>
      <c r="B96" s="6">
        <v>500</v>
      </c>
      <c r="C96" s="5">
        <f t="shared" si="9"/>
        <v>0.14671361502347419</v>
      </c>
    </row>
    <row r="97" spans="1:7" x14ac:dyDescent="0.25">
      <c r="A97" s="32" t="s">
        <v>27</v>
      </c>
      <c r="B97" s="6">
        <v>178</v>
      </c>
      <c r="C97" s="5">
        <f t="shared" si="9"/>
        <v>5.2230046948356805E-2</v>
      </c>
    </row>
    <row r="98" spans="1:7" x14ac:dyDescent="0.25">
      <c r="A98" s="32" t="s">
        <v>30</v>
      </c>
      <c r="B98" s="6">
        <v>118</v>
      </c>
      <c r="C98" s="5">
        <f t="shared" si="9"/>
        <v>3.4624413145539906E-2</v>
      </c>
    </row>
    <row r="99" spans="1:7" x14ac:dyDescent="0.25">
      <c r="A99" s="32" t="s">
        <v>101</v>
      </c>
      <c r="B99" s="6">
        <v>100</v>
      </c>
      <c r="C99" s="5">
        <f t="shared" si="9"/>
        <v>2.9342723004694836E-2</v>
      </c>
    </row>
    <row r="100" spans="1:7" x14ac:dyDescent="0.25">
      <c r="A100" s="32" t="s">
        <v>100</v>
      </c>
      <c r="B100" s="6">
        <v>87</v>
      </c>
      <c r="C100" s="5">
        <f t="shared" si="9"/>
        <v>2.5528169014084508E-2</v>
      </c>
    </row>
    <row r="101" spans="1:7" x14ac:dyDescent="0.25">
      <c r="A101" s="32" t="s">
        <v>20</v>
      </c>
      <c r="B101" s="6">
        <v>51</v>
      </c>
      <c r="C101" s="5">
        <f t="shared" si="9"/>
        <v>1.4964788732394365E-2</v>
      </c>
    </row>
    <row r="102" spans="1:7" x14ac:dyDescent="0.25">
      <c r="A102" s="32" t="s">
        <v>17</v>
      </c>
      <c r="B102" s="6">
        <v>49</v>
      </c>
      <c r="C102" s="5">
        <f t="shared" si="9"/>
        <v>1.4377934272300469E-2</v>
      </c>
    </row>
    <row r="103" spans="1:7" x14ac:dyDescent="0.25">
      <c r="A103" s="13" t="s">
        <v>33</v>
      </c>
      <c r="B103" s="14">
        <v>354</v>
      </c>
      <c r="C103" s="15">
        <f t="shared" si="9"/>
        <v>0.10387323943661972</v>
      </c>
    </row>
    <row r="104" spans="1:7" ht="36.75" customHeight="1" thickBot="1" x14ac:dyDescent="0.3">
      <c r="A104" s="33" t="s">
        <v>5</v>
      </c>
      <c r="B104" s="3">
        <f>SUM(B93:B103)</f>
        <v>3408</v>
      </c>
      <c r="C104" s="2"/>
    </row>
    <row r="112" spans="1:7" x14ac:dyDescent="0.25">
      <c r="F112" s="35"/>
      <c r="G112" s="35"/>
    </row>
    <row r="113" spans="8:9" x14ac:dyDescent="0.25">
      <c r="H113" s="35"/>
      <c r="I113" s="35"/>
    </row>
    <row r="115" spans="8:9" ht="34.5" customHeight="1" x14ac:dyDescent="0.25"/>
    <row r="125" spans="8:9" ht="32.25" customHeight="1" x14ac:dyDescent="0.25"/>
    <row r="131" spans="6:6" ht="32.25" customHeight="1" x14ac:dyDescent="0.25"/>
    <row r="144" spans="6:6" x14ac:dyDescent="0.25">
      <c r="F144" s="35"/>
    </row>
    <row r="147" spans="6:9" ht="32.25" customHeight="1" x14ac:dyDescent="0.25"/>
    <row r="157" spans="6:9" x14ac:dyDescent="0.25">
      <c r="F157" s="35"/>
      <c r="G157" s="35"/>
    </row>
    <row r="158" spans="6:9" x14ac:dyDescent="0.25">
      <c r="F158" s="35"/>
      <c r="G158" s="35"/>
      <c r="H158" s="35"/>
      <c r="I158" s="35"/>
    </row>
    <row r="159" spans="6:9" x14ac:dyDescent="0.25">
      <c r="H159" s="35"/>
      <c r="I159" s="35"/>
    </row>
    <row r="165" spans="5:5" x14ac:dyDescent="0.25">
      <c r="E165" s="35"/>
    </row>
    <row r="166" spans="5:5" x14ac:dyDescent="0.25">
      <c r="E166" s="35"/>
    </row>
    <row r="167" spans="5:5" x14ac:dyDescent="0.25">
      <c r="E167" s="35"/>
    </row>
    <row r="168" spans="5:5" x14ac:dyDescent="0.25">
      <c r="E168" s="35"/>
    </row>
    <row r="169" spans="5:5" x14ac:dyDescent="0.25">
      <c r="E169" s="35"/>
    </row>
    <row r="170" spans="5:5" x14ac:dyDescent="0.25">
      <c r="E170" s="35"/>
    </row>
    <row r="171" spans="5:5" x14ac:dyDescent="0.25">
      <c r="E171" s="35"/>
    </row>
    <row r="172" spans="5:5" x14ac:dyDescent="0.25">
      <c r="E172" s="35"/>
    </row>
    <row r="173" spans="5:5" x14ac:dyDescent="0.25">
      <c r="E173" s="35"/>
    </row>
    <row r="174" spans="5:5" x14ac:dyDescent="0.25">
      <c r="E174" s="35"/>
    </row>
    <row r="175" spans="5:5" x14ac:dyDescent="0.25">
      <c r="E175" s="35"/>
    </row>
    <row r="176" spans="5:5" x14ac:dyDescent="0.25">
      <c r="E176" s="35"/>
    </row>
    <row r="177" spans="4:5" x14ac:dyDescent="0.25">
      <c r="D177" s="31"/>
      <c r="E177" s="35"/>
    </row>
    <row r="178" spans="4:5" x14ac:dyDescent="0.25">
      <c r="E178" s="35"/>
    </row>
    <row r="179" spans="4:5" x14ac:dyDescent="0.25">
      <c r="E179" s="35"/>
    </row>
    <row r="180" spans="4:5" x14ac:dyDescent="0.25">
      <c r="E180" s="35"/>
    </row>
    <row r="181" spans="4:5" x14ac:dyDescent="0.25">
      <c r="E181" s="35"/>
    </row>
    <row r="182" spans="4:5" x14ac:dyDescent="0.25">
      <c r="E182" s="35"/>
    </row>
    <row r="183" spans="4:5" x14ac:dyDescent="0.25">
      <c r="E183" s="35"/>
    </row>
    <row r="184" spans="4:5" x14ac:dyDescent="0.25">
      <c r="E184" s="35"/>
    </row>
    <row r="185" spans="4:5" x14ac:dyDescent="0.25">
      <c r="E185" s="35"/>
    </row>
    <row r="186" spans="4:5" x14ac:dyDescent="0.25">
      <c r="E186" s="35"/>
    </row>
    <row r="187" spans="4:5" x14ac:dyDescent="0.25">
      <c r="E187" s="35"/>
    </row>
    <row r="188" spans="4:5" x14ac:dyDescent="0.25">
      <c r="E188" s="35"/>
    </row>
    <row r="189" spans="4:5" x14ac:dyDescent="0.25">
      <c r="E189" s="35"/>
    </row>
    <row r="190" spans="4:5" x14ac:dyDescent="0.25">
      <c r="E190" s="35"/>
    </row>
    <row r="213" spans="1:4" x14ac:dyDescent="0.25">
      <c r="A213" s="35"/>
      <c r="B213" s="35"/>
      <c r="C213" s="35"/>
      <c r="D213" s="35"/>
    </row>
    <row r="214" spans="1:4" x14ac:dyDescent="0.25">
      <c r="A214" s="45" t="s">
        <v>108</v>
      </c>
      <c r="B214" s="45"/>
      <c r="C214" s="45"/>
      <c r="D214" s="45"/>
    </row>
    <row r="215" spans="1:4" x14ac:dyDescent="0.25">
      <c r="A215" s="48" t="s">
        <v>109</v>
      </c>
      <c r="B215" s="48"/>
      <c r="C215" s="48"/>
      <c r="D215" s="48"/>
    </row>
    <row r="216" spans="1:4" x14ac:dyDescent="0.25">
      <c r="A216" s="48" t="s">
        <v>110</v>
      </c>
      <c r="B216" s="48" t="s">
        <v>110</v>
      </c>
      <c r="C216" s="48" t="s">
        <v>110</v>
      </c>
      <c r="D216" s="48" t="s">
        <v>110</v>
      </c>
    </row>
    <row r="280" spans="1:4" x14ac:dyDescent="0.25">
      <c r="A280" s="35"/>
      <c r="B280" s="35"/>
      <c r="C280" s="35"/>
      <c r="D280" s="35"/>
    </row>
  </sheetData>
  <mergeCells count="16">
    <mergeCell ref="A1:F1"/>
    <mergeCell ref="A5:C5"/>
    <mergeCell ref="N4:O4"/>
    <mergeCell ref="A12:C12"/>
    <mergeCell ref="A24:C24"/>
    <mergeCell ref="A47:C47"/>
    <mergeCell ref="E55:G55"/>
    <mergeCell ref="A76:C76"/>
    <mergeCell ref="A91:C91"/>
    <mergeCell ref="E5:G5"/>
    <mergeCell ref="E12:G12"/>
    <mergeCell ref="E23:G23"/>
    <mergeCell ref="E33:G33"/>
    <mergeCell ref="E39:G39"/>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Research Notes</vt:lpstr>
      <vt:lpstr>MA</vt:lpstr>
      <vt:lpstr>BC Service Area Charts</vt:lpstr>
      <vt:lpstr>BC Service Area Total</vt:lpstr>
      <vt:lpstr>1</vt:lpstr>
      <vt:lpstr>2</vt:lpstr>
      <vt:lpstr>3</vt:lpstr>
      <vt:lpstr>'BC Service Area Charts'!Print_Area</vt:lpstr>
      <vt:lpstr>'BC Service Area Total'!Print_Area</vt:lpstr>
    </vt:vector>
  </TitlesOfParts>
  <Company>BRA/EDIC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danber</dc:creator>
  <cp:lastModifiedBy>Moriah Nelson</cp:lastModifiedBy>
  <cp:lastPrinted>2013-08-30T16:13:19Z</cp:lastPrinted>
  <dcterms:created xsi:type="dcterms:W3CDTF">2013-07-17T13:35:31Z</dcterms:created>
  <dcterms:modified xsi:type="dcterms:W3CDTF">2013-12-18T15:46:36Z</dcterms:modified>
</cp:coreProperties>
</file>