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460" windowWidth="28800" windowHeight="17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<sst xmlns="http://schemas.openxmlformats.org/spreadsheetml/2006/main" count="16" uniqueCount="11">
  <si>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125% of of poverty</t>
  </si>
  <si>
    <t>200% of poverty</t>
  </si>
  <si>
    <t>300% of poverty</t>
  </si>
  <si>
    <t>add for each additional person</t>
  </si>
  <si>
    <t>125% of poverty</t>
  </si>
  <si>
    <t>Household Size</t>
  </si>
  <si>
    <t>115% of poverty</t>
  </si>
  <si>
    <t>187.5% of poverty</t>
  </si>
  <si>
    <t>187.5% of of poverty</t>
  </si>
  <si>
    <t>2023 HHS Poverty Guidelines (monthly, 48 contiguous states)</t>
  </si>
  <si>
    <t>2023 HHS Poverty Guidelines (annual, 48 contiguous states)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</si>
</sst>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h:mm:ss\ AM/PM"/>
    <numFmt numFmtId="168" formatCode="&quot;$&quot;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Layout" workbookViewId="0" topLeftCell="A2">
      <selection activeCell="B25" sqref="B25"/>
    </sheetView>
  </sheetViews>
  <sheetFormatPr defaultColWidth="8.8515625" defaultRowHeight="12.75"/>
  <cols>
    <col min="1" max="1" width="11.00390625" style="0" customWidth="1"/>
    <col min="2" max="2" width="22.8515625" style="0" customWidth="1"/>
    <col min="3" max="3" width="10.00390625" style="0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1.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2">
      <c r="A2" s="4" t="s">
        <v>5</v>
      </c>
      <c r="B2" s="4" t="s">
        <v>9</v>
      </c>
      <c r="C2" s="4" t="s">
        <v>6</v>
      </c>
      <c r="D2" s="4" t="s">
        <v>4</v>
      </c>
      <c r="E2" s="4" t="s">
        <v>7</v>
      </c>
      <c r="F2" s="4" t="s">
        <v>1</v>
      </c>
      <c r="G2" s="4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3">
        <v>1</v>
      </c>
      <c r="B4" s="5">
        <f aca="true" t="shared" si="0" ref="B4:B12">SUM(B16/12)</f>
        <v>1255</v>
      </c>
      <c r="C4" s="2">
        <f>SUM(1.15*(B4))</f>
        <v>1443.25</v>
      </c>
      <c r="D4" s="2">
        <f aca="true" t="shared" si="1" ref="D4:D12">SUM(1.25*(B4))</f>
        <v>1568.75</v>
      </c>
      <c r="E4" s="5">
        <f aca="true" t="shared" si="2" ref="E4:E11">SUM(1.875*(B4))</f>
        <v>2353.125</v>
      </c>
      <c r="F4" s="2">
        <f>SUM(2*(B4))</f>
        <v>2510</v>
      </c>
      <c r="G4" s="2">
        <f>SUM(3*(B4))</f>
        <v>3765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3">
        <v>2</v>
      </c>
      <c r="B5" s="5">
        <f t="shared" si="0"/>
        <v>1703.3333333333333</v>
      </c>
      <c r="C5" s="2">
        <f aca="true" t="shared" si="3" ref="C5:C11">SUM(1.15*(B5))</f>
        <v>1958.833333333333</v>
      </c>
      <c r="D5" s="2">
        <f t="shared" si="1"/>
        <v>2129.1666666666665</v>
      </c>
      <c r="E5" s="5">
        <f t="shared" si="2"/>
        <v>3193.75</v>
      </c>
      <c r="F5" s="2">
        <f aca="true" t="shared" si="4" ref="F5:F12">SUM(2*(B5))</f>
        <v>3406.6666666666665</v>
      </c>
      <c r="G5" s="2">
        <f aca="true" t="shared" si="5" ref="G5:G12">SUM(3*(B5))</f>
        <v>5110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3">
        <v>3</v>
      </c>
      <c r="B6" s="5">
        <f t="shared" si="0"/>
        <v>2151.6666666666665</v>
      </c>
      <c r="C6" s="2">
        <f t="shared" si="3"/>
        <v>2474.4166666666665</v>
      </c>
      <c r="D6" s="2">
        <f t="shared" si="1"/>
        <v>2689.583333333333</v>
      </c>
      <c r="E6" s="5">
        <f t="shared" si="2"/>
        <v>4034.3749999999995</v>
      </c>
      <c r="F6" s="2">
        <f t="shared" si="4"/>
        <v>4303.333333333333</v>
      </c>
      <c r="G6" s="2">
        <f t="shared" si="5"/>
        <v>6455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3">
        <v>4</v>
      </c>
      <c r="B7" s="5">
        <f t="shared" si="0"/>
        <v>2600</v>
      </c>
      <c r="C7" s="2">
        <f t="shared" si="3"/>
        <v>2989.9999999999995</v>
      </c>
      <c r="D7" s="2">
        <f t="shared" si="1"/>
        <v>3250</v>
      </c>
      <c r="E7" s="5">
        <f t="shared" si="2"/>
        <v>4875</v>
      </c>
      <c r="F7" s="2">
        <f t="shared" si="4"/>
        <v>5200</v>
      </c>
      <c r="G7" s="2">
        <f t="shared" si="5"/>
        <v>7800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3">
        <v>5</v>
      </c>
      <c r="B8" s="5">
        <f t="shared" si="0"/>
        <v>3048.3333333333335</v>
      </c>
      <c r="C8" s="2">
        <f t="shared" si="3"/>
        <v>3505.583333333333</v>
      </c>
      <c r="D8" s="2">
        <f t="shared" si="1"/>
        <v>3810.416666666667</v>
      </c>
      <c r="E8" s="5">
        <f t="shared" si="2"/>
        <v>5715.625</v>
      </c>
      <c r="F8" s="2">
        <f t="shared" si="4"/>
        <v>6096.666666666667</v>
      </c>
      <c r="G8" s="2">
        <f t="shared" si="5"/>
        <v>9145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3">
        <v>6</v>
      </c>
      <c r="B9" s="5">
        <f t="shared" si="0"/>
        <v>3496.6666666666665</v>
      </c>
      <c r="C9" s="2">
        <f t="shared" si="3"/>
        <v>4021.166666666666</v>
      </c>
      <c r="D9" s="2">
        <f t="shared" si="1"/>
        <v>4370.833333333333</v>
      </c>
      <c r="E9" s="5">
        <f t="shared" si="2"/>
        <v>6556.25</v>
      </c>
      <c r="F9" s="2">
        <f t="shared" si="4"/>
        <v>6993.333333333333</v>
      </c>
      <c r="G9" s="2">
        <f t="shared" si="5"/>
        <v>10490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3">
        <v>7</v>
      </c>
      <c r="B10" s="5">
        <f t="shared" si="0"/>
        <v>3945</v>
      </c>
      <c r="C10" s="2">
        <f t="shared" si="3"/>
        <v>4536.75</v>
      </c>
      <c r="D10" s="2">
        <f t="shared" si="1"/>
        <v>4931.25</v>
      </c>
      <c r="E10" s="5">
        <f t="shared" si="2"/>
        <v>7396.875</v>
      </c>
      <c r="F10" s="2">
        <f t="shared" si="4"/>
        <v>7890</v>
      </c>
      <c r="G10" s="2">
        <f t="shared" si="5"/>
        <v>11835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3">
        <v>8</v>
      </c>
      <c r="B11" s="5">
        <f t="shared" si="0"/>
        <v>4393.333333333333</v>
      </c>
      <c r="C11" s="2">
        <f t="shared" si="3"/>
        <v>5052.333333333333</v>
      </c>
      <c r="D11" s="2">
        <f t="shared" si="1"/>
        <v>5491.666666666666</v>
      </c>
      <c r="E11" s="5">
        <f t="shared" si="2"/>
        <v>8237.5</v>
      </c>
      <c r="F11" s="2">
        <f t="shared" si="4"/>
        <v>8786.666666666666</v>
      </c>
      <c r="G11" s="2">
        <f t="shared" si="5"/>
        <v>13180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9.75" customHeight="1">
      <c r="A12" s="3" t="s">
        <v>3</v>
      </c>
      <c r="B12" s="5">
        <f t="shared" si="0"/>
        <v>448.3333333333333</v>
      </c>
      <c r="C12" s="5">
        <f>SUM(1.15*(B12))</f>
        <v>515.5833333333333</v>
      </c>
      <c r="D12" s="5">
        <f t="shared" si="1"/>
        <v>560.4166666666666</v>
      </c>
      <c r="E12" s="5">
        <f>SUM(1.875*(B12))</f>
        <v>840.625</v>
      </c>
      <c r="F12" s="5">
        <f t="shared" si="4"/>
        <v>896.6666666666666</v>
      </c>
      <c r="G12" s="5">
        <f t="shared" si="5"/>
        <v>1345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42">
      <c r="A14" s="4" t="s">
        <v>5</v>
      </c>
      <c r="B14" s="4" t="s">
        <v>10</v>
      </c>
      <c r="C14" s="4" t="s">
        <v>6</v>
      </c>
      <c r="D14" s="4" t="s">
        <v>0</v>
      </c>
      <c r="E14" s="4" t="s">
        <v>8</v>
      </c>
      <c r="F14" s="4" t="s">
        <v>1</v>
      </c>
      <c r="G14" s="4" t="s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3"/>
      <c r="B15" s="3"/>
      <c r="C15" s="3"/>
      <c r="D15" s="3"/>
      <c r="E15" s="3"/>
      <c r="F15" s="3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3">
        <v>1</v>
      </c>
      <c r="B16" s="6">
        <v>15060</v>
      </c>
      <c r="C16" s="2">
        <f>SUM(1.15*(B16))</f>
        <v>17319</v>
      </c>
      <c r="D16" s="2">
        <f aca="true" t="shared" si="6" ref="D16:D24">SUM(1.25*(B16))</f>
        <v>18825</v>
      </c>
      <c r="E16" s="2">
        <f>SUM(1.875*(B16))</f>
        <v>28237.5</v>
      </c>
      <c r="F16" s="2">
        <f>SUM(2*(B16))</f>
        <v>30120</v>
      </c>
      <c r="G16" s="2">
        <f>SUM(3*(B16))</f>
        <v>45180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3">
        <v>2</v>
      </c>
      <c r="B17" s="6">
        <v>20440</v>
      </c>
      <c r="C17" s="2">
        <f aca="true" t="shared" si="7" ref="C17:C23">SUM(1.15*(B17))</f>
        <v>23506</v>
      </c>
      <c r="D17" s="2">
        <f t="shared" si="6"/>
        <v>25550</v>
      </c>
      <c r="E17" s="2">
        <f aca="true" t="shared" si="8" ref="E17:E24">SUM(1.875*(B17))</f>
        <v>38325</v>
      </c>
      <c r="F17" s="2">
        <f aca="true" t="shared" si="9" ref="F17:F24">SUM(2*(B17))</f>
        <v>40880</v>
      </c>
      <c r="G17" s="2">
        <f aca="true" t="shared" si="10" ref="G17:G24">SUM(3*(B17))</f>
        <v>61320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3">
        <v>3</v>
      </c>
      <c r="B18" s="6">
        <v>25820</v>
      </c>
      <c r="C18" s="2">
        <f t="shared" si="7"/>
        <v>29692.999999999996</v>
      </c>
      <c r="D18" s="2">
        <f t="shared" si="6"/>
        <v>32275</v>
      </c>
      <c r="E18" s="2">
        <f t="shared" si="8"/>
        <v>48412.5</v>
      </c>
      <c r="F18" s="2">
        <f t="shared" si="9"/>
        <v>51640</v>
      </c>
      <c r="G18" s="2">
        <f t="shared" si="10"/>
        <v>77460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3">
        <v>4</v>
      </c>
      <c r="B19" s="6">
        <v>31200</v>
      </c>
      <c r="C19" s="2">
        <f t="shared" si="7"/>
        <v>35880</v>
      </c>
      <c r="D19" s="2">
        <f t="shared" si="6"/>
        <v>39000</v>
      </c>
      <c r="E19" s="2">
        <f t="shared" si="8"/>
        <v>58500</v>
      </c>
      <c r="F19" s="2">
        <f t="shared" si="9"/>
        <v>62400</v>
      </c>
      <c r="G19" s="2">
        <f t="shared" si="10"/>
        <v>93600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3">
        <v>5</v>
      </c>
      <c r="B20" s="6">
        <v>36580</v>
      </c>
      <c r="C20" s="2">
        <f t="shared" si="7"/>
        <v>42067</v>
      </c>
      <c r="D20" s="2">
        <f t="shared" si="6"/>
        <v>45725</v>
      </c>
      <c r="E20" s="2">
        <f t="shared" si="8"/>
        <v>68587.5</v>
      </c>
      <c r="F20" s="2">
        <f t="shared" si="9"/>
        <v>73160</v>
      </c>
      <c r="G20" s="2">
        <f t="shared" si="10"/>
        <v>109740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3">
        <v>6</v>
      </c>
      <c r="B21" s="6">
        <v>41960</v>
      </c>
      <c r="C21" s="2">
        <f t="shared" si="7"/>
        <v>48253.99999999999</v>
      </c>
      <c r="D21" s="2">
        <f t="shared" si="6"/>
        <v>52450</v>
      </c>
      <c r="E21" s="2">
        <f t="shared" si="8"/>
        <v>78675</v>
      </c>
      <c r="F21" s="2">
        <f t="shared" si="9"/>
        <v>83920</v>
      </c>
      <c r="G21" s="2">
        <f t="shared" si="10"/>
        <v>125880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3">
        <v>7</v>
      </c>
      <c r="B22" s="6">
        <v>47340</v>
      </c>
      <c r="C22" s="2">
        <f t="shared" si="7"/>
        <v>54440.99999999999</v>
      </c>
      <c r="D22" s="2">
        <f t="shared" si="6"/>
        <v>59175</v>
      </c>
      <c r="E22" s="2">
        <f t="shared" si="8"/>
        <v>88762.5</v>
      </c>
      <c r="F22" s="2">
        <f t="shared" si="9"/>
        <v>94680</v>
      </c>
      <c r="G22" s="2">
        <f t="shared" si="10"/>
        <v>142020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3">
        <v>8</v>
      </c>
      <c r="B23" s="6">
        <v>52720</v>
      </c>
      <c r="C23" s="2">
        <f t="shared" si="7"/>
        <v>60627.99999999999</v>
      </c>
      <c r="D23" s="2">
        <f t="shared" si="6"/>
        <v>65900</v>
      </c>
      <c r="E23" s="2">
        <f t="shared" si="8"/>
        <v>98850</v>
      </c>
      <c r="F23" s="2">
        <f t="shared" si="9"/>
        <v>105440</v>
      </c>
      <c r="G23" s="2">
        <f t="shared" si="10"/>
        <v>158160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>
      <c r="A24" s="3" t="s">
        <v>3</v>
      </c>
      <c r="B24" s="5">
        <v>5380</v>
      </c>
      <c r="C24" s="5">
        <f>SUM(1.15*(B24))</f>
        <v>6186.999999999999</v>
      </c>
      <c r="D24" s="5">
        <f t="shared" si="6"/>
        <v>6725</v>
      </c>
      <c r="E24" s="5">
        <f t="shared" si="8"/>
        <v>10087.5</v>
      </c>
      <c r="F24" s="5">
        <f t="shared" si="9"/>
        <v>10760</v>
      </c>
      <c r="G24" s="5">
        <f t="shared" si="10"/>
        <v>16140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sheetProtection/>
  <printOptions/>
  <pageMargins left="0.75" right="0.75" top="1" bottom="1" header="0.5" footer="0.5"/>
  <pageSetup horizontalDpi="600" verticalDpi="600" orientation="landscape"/>
  <headerFooter alignWithMargins="0">
    <oddHeader>&amp;L2024 HHS Poverty Guidelines and Monthly/ Annual Percentages Thereof (prepared by MLRI, January 2024)</oddHeader>
    <oddFooter>&amp;LPrepared January 2024, MLRI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Microsoft Office User</cp:lastModifiedBy>
  <cp:lastPrinted>2022-01-21T15:12:23Z</cp:lastPrinted>
  <dcterms:created xsi:type="dcterms:W3CDTF">2012-03-13T17:51:20Z</dcterms:created>
  <dcterms:modified xsi:type="dcterms:W3CDTF">2024-01-19T15:55:27Z</dcterms:modified>
  <cp:category/>
  <cp:version/>
  <cp:contentType/>
  <cp:contentStatus/>
</cp:coreProperties>
</file>