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0" yWindow="1460" windowWidth="13120" windowHeight="14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<sst xmlns="http://schemas.openxmlformats.org/spreadsheetml/2006/main" count="16" uniqueCount="11">
  <si>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125% of of poverty</t>
  </si>
  <si>
    <t>200% of poverty</t>
  </si>
  <si>
    <t>300% of poverty</t>
  </si>
  <si>
    <t>add for each additional person</t>
  </si>
  <si>
    <t>125% of poverty</t>
  </si>
  <si>
    <t>Household Size</t>
  </si>
  <si>
    <t>115% of poverty</t>
  </si>
  <si>
    <t>187.5% of poverty</t>
  </si>
  <si>
    <t>187.5% of of poverty</t>
  </si>
  <si>
    <t>2023 HHS Poverty Guidelines (monthly, 48 contiguous states)</t>
  </si>
  <si>
    <t>2023 HHS Poverty Guidelines (annual, 48 contiguous states)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</si>
</sst>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h:mm:ss\ AM/PM"/>
    <numFmt numFmtId="168" formatCode="&quot;$&quot;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top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Layout" workbookViewId="0" topLeftCell="A1">
      <selection activeCell="F8" sqref="F8"/>
    </sheetView>
  </sheetViews>
  <sheetFormatPr defaultColWidth="8.8515625" defaultRowHeight="12.75"/>
  <cols>
    <col min="1" max="1" width="11.00390625" style="0" customWidth="1"/>
    <col min="2" max="2" width="22.8515625" style="0" customWidth="1"/>
    <col min="3" max="3" width="10.00390625" style="0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1.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2">
      <c r="A2" s="4" t="s">
        <v>5</v>
      </c>
      <c r="B2" s="4" t="s">
        <v>9</v>
      </c>
      <c r="C2" s="4" t="s">
        <v>6</v>
      </c>
      <c r="D2" s="4" t="s">
        <v>4</v>
      </c>
      <c r="E2" s="4" t="s">
        <v>7</v>
      </c>
      <c r="F2" s="4" t="s">
        <v>1</v>
      </c>
      <c r="G2" s="4" t="s">
        <v>2</v>
      </c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3">
        <v>1</v>
      </c>
      <c r="B4" s="5">
        <f aca="true" t="shared" si="0" ref="B4:B12">SUM(B16/12)</f>
        <v>1215</v>
      </c>
      <c r="C4" s="2">
        <f>SUM(1.15*(B4))</f>
        <v>1397.25</v>
      </c>
      <c r="D4" s="2">
        <f aca="true" t="shared" si="1" ref="D4:D12">SUM(1.25*(B4))</f>
        <v>1518.75</v>
      </c>
      <c r="E4" s="5">
        <f aca="true" t="shared" si="2" ref="E4:E11">SUM(1.875*(B4))</f>
        <v>2278.125</v>
      </c>
      <c r="F4" s="2">
        <f>SUM(2*(B4))</f>
        <v>2430</v>
      </c>
      <c r="G4" s="2">
        <f>SUM(3*(B4))</f>
        <v>3645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3">
        <v>2</v>
      </c>
      <c r="B5" s="5">
        <f t="shared" si="0"/>
        <v>1643.3333333333333</v>
      </c>
      <c r="C5" s="2">
        <f aca="true" t="shared" si="3" ref="C5:C11">SUM(1.15*(B5))</f>
        <v>1889.833333333333</v>
      </c>
      <c r="D5" s="2">
        <f t="shared" si="1"/>
        <v>2054.1666666666665</v>
      </c>
      <c r="E5" s="5">
        <f t="shared" si="2"/>
        <v>3081.25</v>
      </c>
      <c r="F5" s="2">
        <f aca="true" t="shared" si="4" ref="F5:F12">SUM(2*(B5))</f>
        <v>3286.6666666666665</v>
      </c>
      <c r="G5" s="2">
        <f aca="true" t="shared" si="5" ref="G5:G12">SUM(3*(B5))</f>
        <v>4930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3">
        <v>3</v>
      </c>
      <c r="B6" s="5">
        <f t="shared" si="0"/>
        <v>2071.6666666666665</v>
      </c>
      <c r="C6" s="2">
        <f t="shared" si="3"/>
        <v>2382.4166666666665</v>
      </c>
      <c r="D6" s="2">
        <f t="shared" si="1"/>
        <v>2589.583333333333</v>
      </c>
      <c r="E6" s="5">
        <f t="shared" si="2"/>
        <v>3884.3749999999995</v>
      </c>
      <c r="F6" s="2">
        <f t="shared" si="4"/>
        <v>4143.333333333333</v>
      </c>
      <c r="G6" s="2">
        <f t="shared" si="5"/>
        <v>6215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3">
        <v>4</v>
      </c>
      <c r="B7" s="5">
        <f t="shared" si="0"/>
        <v>2500</v>
      </c>
      <c r="C7" s="2">
        <f t="shared" si="3"/>
        <v>2875</v>
      </c>
      <c r="D7" s="2">
        <f t="shared" si="1"/>
        <v>3125</v>
      </c>
      <c r="E7" s="5">
        <f t="shared" si="2"/>
        <v>4687.5</v>
      </c>
      <c r="F7" s="2">
        <f t="shared" si="4"/>
        <v>5000</v>
      </c>
      <c r="G7" s="2">
        <f t="shared" si="5"/>
        <v>7500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3">
        <v>5</v>
      </c>
      <c r="B8" s="5">
        <f t="shared" si="0"/>
        <v>2928.3333333333335</v>
      </c>
      <c r="C8" s="2">
        <f t="shared" si="3"/>
        <v>3367.583333333333</v>
      </c>
      <c r="D8" s="2">
        <f t="shared" si="1"/>
        <v>3660.416666666667</v>
      </c>
      <c r="E8" s="5">
        <f t="shared" si="2"/>
        <v>5490.625</v>
      </c>
      <c r="F8" s="2">
        <f t="shared" si="4"/>
        <v>5856.666666666667</v>
      </c>
      <c r="G8" s="2">
        <f t="shared" si="5"/>
        <v>8785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3">
        <v>6</v>
      </c>
      <c r="B9" s="5">
        <f t="shared" si="0"/>
        <v>3356.6666666666665</v>
      </c>
      <c r="C9" s="2">
        <f t="shared" si="3"/>
        <v>3860.166666666666</v>
      </c>
      <c r="D9" s="2">
        <f t="shared" si="1"/>
        <v>4195.833333333333</v>
      </c>
      <c r="E9" s="5">
        <f t="shared" si="2"/>
        <v>6293.75</v>
      </c>
      <c r="F9" s="2">
        <f t="shared" si="4"/>
        <v>6713.333333333333</v>
      </c>
      <c r="G9" s="2">
        <f t="shared" si="5"/>
        <v>10070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3">
        <v>7</v>
      </c>
      <c r="B10" s="5">
        <f t="shared" si="0"/>
        <v>3785</v>
      </c>
      <c r="C10" s="2">
        <f t="shared" si="3"/>
        <v>4352.75</v>
      </c>
      <c r="D10" s="2">
        <f t="shared" si="1"/>
        <v>4731.25</v>
      </c>
      <c r="E10" s="5">
        <f t="shared" si="2"/>
        <v>7096.875</v>
      </c>
      <c r="F10" s="2">
        <f t="shared" si="4"/>
        <v>7570</v>
      </c>
      <c r="G10" s="2">
        <f t="shared" si="5"/>
        <v>11355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3">
        <v>8</v>
      </c>
      <c r="B11" s="5">
        <f t="shared" si="0"/>
        <v>4213.333333333333</v>
      </c>
      <c r="C11" s="2">
        <f t="shared" si="3"/>
        <v>4845.333333333333</v>
      </c>
      <c r="D11" s="2">
        <f t="shared" si="1"/>
        <v>5266.666666666666</v>
      </c>
      <c r="E11" s="5">
        <f t="shared" si="2"/>
        <v>7899.999999999999</v>
      </c>
      <c r="F11" s="2">
        <f t="shared" si="4"/>
        <v>8426.666666666666</v>
      </c>
      <c r="G11" s="2">
        <f t="shared" si="5"/>
        <v>12640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9.75" customHeight="1">
      <c r="A12" s="3" t="s">
        <v>3</v>
      </c>
      <c r="B12" s="5">
        <f t="shared" si="0"/>
        <v>428.3333333333333</v>
      </c>
      <c r="C12" s="5">
        <f>SUM(1.15*(B12))</f>
        <v>492.58333333333326</v>
      </c>
      <c r="D12" s="5">
        <f t="shared" si="1"/>
        <v>535.4166666666666</v>
      </c>
      <c r="E12" s="5">
        <f>SUM(1.875*(B12))</f>
        <v>803.125</v>
      </c>
      <c r="F12" s="5">
        <f t="shared" si="4"/>
        <v>856.6666666666666</v>
      </c>
      <c r="G12" s="5">
        <f t="shared" si="5"/>
        <v>1285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42">
      <c r="A14" s="4" t="s">
        <v>5</v>
      </c>
      <c r="B14" s="4" t="s">
        <v>10</v>
      </c>
      <c r="C14" s="4" t="s">
        <v>6</v>
      </c>
      <c r="D14" s="4" t="s">
        <v>0</v>
      </c>
      <c r="E14" s="4" t="s">
        <v>8</v>
      </c>
      <c r="F14" s="4" t="s">
        <v>1</v>
      </c>
      <c r="G14" s="4" t="s"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3"/>
      <c r="B15" s="3"/>
      <c r="C15" s="3"/>
      <c r="D15" s="3"/>
      <c r="E15" s="3"/>
      <c r="F15" s="3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3">
        <v>1</v>
      </c>
      <c r="B16" s="6">
        <v>14580</v>
      </c>
      <c r="C16" s="2">
        <f>SUM(1.15*(B16))</f>
        <v>16767</v>
      </c>
      <c r="D16" s="2">
        <f aca="true" t="shared" si="6" ref="D16:D24">SUM(1.25*(B16))</f>
        <v>18225</v>
      </c>
      <c r="E16" s="2">
        <f>SUM(1.875*(B16))</f>
        <v>27337.5</v>
      </c>
      <c r="F16" s="2">
        <f>SUM(2*(B16))</f>
        <v>29160</v>
      </c>
      <c r="G16" s="2">
        <f>SUM(3*(B16))</f>
        <v>43740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3">
        <v>2</v>
      </c>
      <c r="B17" s="6">
        <v>19720</v>
      </c>
      <c r="C17" s="2">
        <f aca="true" t="shared" si="7" ref="C17:C23">SUM(1.15*(B17))</f>
        <v>22678</v>
      </c>
      <c r="D17" s="2">
        <f t="shared" si="6"/>
        <v>24650</v>
      </c>
      <c r="E17" s="2">
        <f aca="true" t="shared" si="8" ref="E17:E24">SUM(1.875*(B17))</f>
        <v>36975</v>
      </c>
      <c r="F17" s="2">
        <f aca="true" t="shared" si="9" ref="F17:F24">SUM(2*(B17))</f>
        <v>39440</v>
      </c>
      <c r="G17" s="2">
        <f aca="true" t="shared" si="10" ref="G17:G24">SUM(3*(B17))</f>
        <v>59160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3">
        <v>3</v>
      </c>
      <c r="B18" s="6">
        <v>24860</v>
      </c>
      <c r="C18" s="2">
        <f t="shared" si="7"/>
        <v>28588.999999999996</v>
      </c>
      <c r="D18" s="2">
        <f t="shared" si="6"/>
        <v>31075</v>
      </c>
      <c r="E18" s="2">
        <f t="shared" si="8"/>
        <v>46612.5</v>
      </c>
      <c r="F18" s="2">
        <f t="shared" si="9"/>
        <v>49720</v>
      </c>
      <c r="G18" s="2">
        <f t="shared" si="10"/>
        <v>74580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3">
        <v>4</v>
      </c>
      <c r="B19" s="6">
        <v>30000</v>
      </c>
      <c r="C19" s="2">
        <f t="shared" si="7"/>
        <v>34500</v>
      </c>
      <c r="D19" s="2">
        <f t="shared" si="6"/>
        <v>37500</v>
      </c>
      <c r="E19" s="2">
        <f t="shared" si="8"/>
        <v>56250</v>
      </c>
      <c r="F19" s="2">
        <f t="shared" si="9"/>
        <v>60000</v>
      </c>
      <c r="G19" s="2">
        <f t="shared" si="10"/>
        <v>90000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3">
        <v>5</v>
      </c>
      <c r="B20" s="6">
        <v>35140</v>
      </c>
      <c r="C20" s="2">
        <f t="shared" si="7"/>
        <v>40411</v>
      </c>
      <c r="D20" s="2">
        <f t="shared" si="6"/>
        <v>43925</v>
      </c>
      <c r="E20" s="2">
        <f t="shared" si="8"/>
        <v>65887.5</v>
      </c>
      <c r="F20" s="2">
        <f t="shared" si="9"/>
        <v>70280</v>
      </c>
      <c r="G20" s="2">
        <f t="shared" si="10"/>
        <v>105420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3">
        <v>6</v>
      </c>
      <c r="B21" s="6">
        <v>40280</v>
      </c>
      <c r="C21" s="2">
        <f t="shared" si="7"/>
        <v>46322</v>
      </c>
      <c r="D21" s="2">
        <f t="shared" si="6"/>
        <v>50350</v>
      </c>
      <c r="E21" s="2">
        <f t="shared" si="8"/>
        <v>75525</v>
      </c>
      <c r="F21" s="2">
        <f t="shared" si="9"/>
        <v>80560</v>
      </c>
      <c r="G21" s="2">
        <f t="shared" si="10"/>
        <v>120840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3">
        <v>7</v>
      </c>
      <c r="B22" s="6">
        <v>45420</v>
      </c>
      <c r="C22" s="2">
        <f t="shared" si="7"/>
        <v>52232.99999999999</v>
      </c>
      <c r="D22" s="2">
        <f t="shared" si="6"/>
        <v>56775</v>
      </c>
      <c r="E22" s="2">
        <f t="shared" si="8"/>
        <v>85162.5</v>
      </c>
      <c r="F22" s="2">
        <f t="shared" si="9"/>
        <v>90840</v>
      </c>
      <c r="G22" s="2">
        <f t="shared" si="10"/>
        <v>136260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3">
        <v>8</v>
      </c>
      <c r="B23" s="6">
        <v>50560</v>
      </c>
      <c r="C23" s="2">
        <f t="shared" si="7"/>
        <v>58143.99999999999</v>
      </c>
      <c r="D23" s="2">
        <f t="shared" si="6"/>
        <v>63200</v>
      </c>
      <c r="E23" s="2">
        <f t="shared" si="8"/>
        <v>94800</v>
      </c>
      <c r="F23" s="2">
        <f t="shared" si="9"/>
        <v>101120</v>
      </c>
      <c r="G23" s="2">
        <f t="shared" si="10"/>
        <v>151680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>
      <c r="A24" s="3" t="s">
        <v>3</v>
      </c>
      <c r="B24" s="5">
        <v>5140</v>
      </c>
      <c r="C24" s="5">
        <f>SUM(1.15*(B24))</f>
        <v>5910.999999999999</v>
      </c>
      <c r="D24" s="5">
        <f t="shared" si="6"/>
        <v>6425</v>
      </c>
      <c r="E24" s="5">
        <f t="shared" si="8"/>
        <v>9637.5</v>
      </c>
      <c r="F24" s="5">
        <f t="shared" si="9"/>
        <v>10280</v>
      </c>
      <c r="G24" s="5">
        <f t="shared" si="10"/>
        <v>15420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sheetProtection/>
  <printOptions/>
  <pageMargins left="0.75" right="0.75" top="1" bottom="1" header="0.5" footer="0.5"/>
  <pageSetup horizontalDpi="600" verticalDpi="600" orientation="landscape"/>
  <headerFooter alignWithMargins="0">
    <oddHeader>&amp;L2023 HHS Poverty Guidelines and Monthly/ Annual Percentages Thereof (prepared by MLRI, January 2023)</oddHeader>
    <oddFooter>&amp;LPrepared January 2023, MLRI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</dc:creator>
  <cp:keywords/>
  <dc:description/>
  <cp:lastModifiedBy>Microsoft Office User</cp:lastModifiedBy>
  <cp:lastPrinted>2022-01-21T15:12:23Z</cp:lastPrinted>
  <dcterms:created xsi:type="dcterms:W3CDTF">2012-03-13T17:51:20Z</dcterms:created>
  <dcterms:modified xsi:type="dcterms:W3CDTF">2023-01-19T16:19:54Z</dcterms:modified>
  <cp:category/>
  <cp:version/>
  <cp:contentType/>
  <cp:contentStatus/>
</cp:coreProperties>
</file>